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SE_MC\CASE Dropbox\CASE Main\Curriculum\Purchasing Manuals\2019\Final for 2019\"/>
    </mc:Choice>
  </mc:AlternateContent>
  <bookViews>
    <workbookView xWindow="0" yWindow="0" windowWidth="20496" windowHeight="7236" tabRatio="790"/>
  </bookViews>
  <sheets>
    <sheet name="Guidelines for Purchasing" sheetId="16" r:id="rId1"/>
    <sheet name="CASE Online" sheetId="17" r:id="rId2"/>
    <sheet name="American Technical Publishers" sheetId="18" r:id="rId3"/>
    <sheet name="Cengage" sheetId="19" r:id="rId4"/>
    <sheet name="Lab-Aids" sheetId="7" r:id="rId5"/>
    <sheet name="Vernier" sheetId="6" r:id="rId6"/>
    <sheet name="Ward's" sheetId="20" r:id="rId7"/>
    <sheet name="Miscellaneous" sheetId="8" r:id="rId8"/>
    <sheet name="Classroom Supplies" sheetId="10" r:id="rId9"/>
    <sheet name="Local Supplies" sheetId="9" r:id="rId10"/>
  </sheets>
  <definedNames>
    <definedName name="_xlnm.Print_Area" localSheetId="3">Cengage!$A$1:$H$31</definedName>
    <definedName name="_xlnm.Print_Area" localSheetId="8">'Classroom Supplies'!$A$1:$E$45</definedName>
    <definedName name="_xlnm.Print_Area" localSheetId="0">'Guidelines for Purchasing'!$A$1:$L$18</definedName>
    <definedName name="_xlnm.Print_Area" localSheetId="4">'Lab-Aids'!$A$1:$G$96</definedName>
    <definedName name="_xlnm.Print_Area" localSheetId="9">'Local Supplies'!$A$1:$E$146</definedName>
    <definedName name="_xlnm.Print_Area" localSheetId="7">Miscellaneous!$A$2:$E$16</definedName>
    <definedName name="_xlnm.Print_Area" localSheetId="5">Vernier!$A$1:$F$36</definedName>
    <definedName name="_xlnm.Print_Area" localSheetId="6">'Ward''s'!$A$1:$G$101</definedName>
  </definedNames>
  <calcPr calcId="162913"/>
</workbook>
</file>

<file path=xl/calcChain.xml><?xml version="1.0" encoding="utf-8"?>
<calcChain xmlns="http://schemas.openxmlformats.org/spreadsheetml/2006/main">
  <c r="C25" i="20" l="1"/>
  <c r="G25" i="20"/>
  <c r="C26" i="20"/>
  <c r="G26" i="20"/>
  <c r="C27" i="20"/>
  <c r="G27" i="20"/>
  <c r="C28" i="20"/>
  <c r="G28" i="20"/>
  <c r="C29" i="20"/>
  <c r="G29" i="20"/>
  <c r="C30" i="20"/>
  <c r="G30" i="20"/>
  <c r="C31" i="20"/>
  <c r="G31" i="20"/>
  <c r="C38" i="20"/>
  <c r="G38" i="20"/>
  <c r="C39" i="20"/>
  <c r="G39" i="20"/>
  <c r="C40" i="20"/>
  <c r="G40" i="20"/>
  <c r="C41" i="20"/>
  <c r="G41" i="20"/>
  <c r="C42" i="20"/>
  <c r="G42" i="20"/>
  <c r="C43" i="20"/>
  <c r="G43" i="20"/>
  <c r="C44" i="20"/>
  <c r="G44" i="20"/>
  <c r="C45" i="20"/>
  <c r="G45" i="20"/>
  <c r="C46" i="20"/>
  <c r="G46" i="20"/>
  <c r="C47" i="20"/>
  <c r="G47" i="20"/>
  <c r="C48" i="20"/>
  <c r="G48" i="20"/>
  <c r="C49" i="20"/>
  <c r="G49" i="20"/>
  <c r="C50" i="20"/>
  <c r="G50" i="20"/>
  <c r="C51" i="20"/>
  <c r="G51" i="20"/>
  <c r="C52" i="20"/>
  <c r="G52" i="20"/>
  <c r="C53" i="20"/>
  <c r="G53" i="20"/>
  <c r="C54" i="20"/>
  <c r="G54" i="20"/>
  <c r="C55" i="20"/>
  <c r="G55" i="20"/>
  <c r="C56" i="20"/>
  <c r="G56" i="20"/>
  <c r="C57" i="20"/>
  <c r="G57" i="20"/>
  <c r="C58" i="20"/>
  <c r="G58" i="20"/>
  <c r="C59" i="20"/>
  <c r="G59" i="20"/>
  <c r="C60" i="20"/>
  <c r="G60" i="20"/>
  <c r="C61" i="20"/>
  <c r="G61" i="20"/>
  <c r="C62" i="20"/>
  <c r="G62" i="20"/>
  <c r="G63" i="20"/>
  <c r="G64" i="20"/>
  <c r="C69" i="20"/>
  <c r="G69" i="20"/>
  <c r="C70" i="20"/>
  <c r="G70" i="20"/>
  <c r="C71" i="20"/>
  <c r="G71" i="20"/>
  <c r="C72" i="20"/>
  <c r="G72" i="20"/>
  <c r="C74" i="20"/>
  <c r="G74" i="20"/>
  <c r="C75" i="20"/>
  <c r="G75" i="20"/>
  <c r="C76" i="20"/>
  <c r="G76" i="20"/>
  <c r="C77" i="20"/>
  <c r="G77" i="20"/>
  <c r="C78" i="20"/>
  <c r="G78" i="20"/>
  <c r="C79" i="20"/>
  <c r="G79" i="20"/>
  <c r="C80" i="20"/>
  <c r="G80" i="20"/>
  <c r="C81" i="20"/>
  <c r="G81" i="20"/>
  <c r="C82" i="20"/>
  <c r="G82" i="20"/>
  <c r="C83" i="20"/>
  <c r="G83" i="20"/>
  <c r="G65" i="20" l="1"/>
  <c r="G32" i="20"/>
  <c r="G84" i="20"/>
  <c r="G87" i="20"/>
  <c r="G88" i="20" s="1"/>
  <c r="G90" i="20" s="1"/>
  <c r="G15" i="7" l="1"/>
  <c r="H20" i="19"/>
  <c r="H21" i="19"/>
  <c r="H22" i="19"/>
  <c r="H23" i="19"/>
  <c r="H27" i="19" s="1"/>
  <c r="H24" i="19"/>
  <c r="H20" i="18"/>
  <c r="H24" i="18" s="1"/>
  <c r="G10" i="7"/>
  <c r="G11" i="7"/>
  <c r="G12" i="7"/>
  <c r="G13" i="7"/>
  <c r="G14" i="7"/>
  <c r="G16" i="7"/>
  <c r="G17" i="7"/>
  <c r="F18" i="6"/>
  <c r="F15" i="6"/>
  <c r="F8" i="6"/>
  <c r="G67" i="7"/>
  <c r="G68" i="7" s="1"/>
  <c r="G79" i="7"/>
  <c r="G80" i="7"/>
  <c r="G81" i="7"/>
  <c r="G82" i="7"/>
  <c r="G83" i="7"/>
  <c r="G84" i="7"/>
  <c r="G85" i="7"/>
  <c r="G86" i="7"/>
  <c r="G87" i="7"/>
  <c r="G88" i="7"/>
  <c r="G89" i="7"/>
  <c r="G90" i="7"/>
  <c r="G78" i="7"/>
  <c r="G77" i="7"/>
  <c r="G76" i="7"/>
  <c r="G75" i="7"/>
  <c r="G74" i="7"/>
  <c r="G73" i="7"/>
  <c r="G72" i="7"/>
  <c r="G71" i="7"/>
  <c r="G70"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9" i="7"/>
  <c r="F11" i="6"/>
  <c r="F22" i="6"/>
  <c r="G6" i="7"/>
  <c r="G7" i="7" s="1"/>
  <c r="F21" i="6"/>
  <c r="F7" i="6"/>
  <c r="F9" i="6"/>
  <c r="F10" i="6"/>
  <c r="F12" i="6"/>
  <c r="F13" i="6"/>
  <c r="F14" i="6"/>
  <c r="F16" i="6"/>
  <c r="F17" i="6"/>
  <c r="F19" i="6"/>
  <c r="F20" i="6"/>
  <c r="F23" i="6"/>
  <c r="F6" i="6"/>
  <c r="H28" i="19" l="1"/>
  <c r="F25" i="6"/>
  <c r="F26" i="6" s="1"/>
  <c r="G91" i="7"/>
  <c r="G93" i="7" s="1"/>
  <c r="G94" i="7" s="1"/>
  <c r="G95" i="7" s="1"/>
  <c r="G58" i="7"/>
  <c r="G60" i="7" s="1"/>
  <c r="G61" i="7" s="1"/>
  <c r="G62" i="7" s="1"/>
  <c r="H25" i="18"/>
  <c r="H26" i="18"/>
  <c r="H27" i="18"/>
  <c r="H29" i="19" l="1"/>
  <c r="H30" i="19" s="1"/>
  <c r="F27" i="6"/>
  <c r="F28" i="6"/>
</calcChain>
</file>

<file path=xl/sharedStrings.xml><?xml version="1.0" encoding="utf-8"?>
<sst xmlns="http://schemas.openxmlformats.org/spreadsheetml/2006/main" count="1102" uniqueCount="642">
  <si>
    <t>Unit</t>
  </si>
  <si>
    <t>Item</t>
  </si>
  <si>
    <t>Quantity Recommended</t>
  </si>
  <si>
    <t>Each</t>
  </si>
  <si>
    <t>Roll</t>
  </si>
  <si>
    <t>Consumables</t>
  </si>
  <si>
    <t>Quantity Needed</t>
  </si>
  <si>
    <t>Non-Consumables</t>
  </si>
  <si>
    <t>Laboratory Equipment Listing</t>
  </si>
  <si>
    <t>Lab aprons</t>
  </si>
  <si>
    <t>Ring stand</t>
  </si>
  <si>
    <t>Laboratory Supplies Listing</t>
  </si>
  <si>
    <t>Parafilm</t>
  </si>
  <si>
    <r>
      <t xml:space="preserve">Quantity </t>
    </r>
    <r>
      <rPr>
        <b/>
        <sz val="9"/>
        <rFont val="Arial"/>
        <family val="2"/>
      </rPr>
      <t>Recommended</t>
    </r>
  </si>
  <si>
    <t>Item #</t>
  </si>
  <si>
    <t>Item Price</t>
  </si>
  <si>
    <t>Section Total</t>
  </si>
  <si>
    <t>Order Total</t>
  </si>
  <si>
    <t>Shipping</t>
  </si>
  <si>
    <t>TOTAL COST</t>
  </si>
  <si>
    <t>Item Total</t>
  </si>
  <si>
    <t>Pkg</t>
  </si>
  <si>
    <t>Hot plates</t>
  </si>
  <si>
    <t>Microwave</t>
  </si>
  <si>
    <t>100ml beaker</t>
  </si>
  <si>
    <t>100ml graduated cylinder</t>
  </si>
  <si>
    <t>600 ml beakers</t>
  </si>
  <si>
    <t>Pair</t>
  </si>
  <si>
    <t>Beaker tongs</t>
  </si>
  <si>
    <t>Dissection kit</t>
  </si>
  <si>
    <t>Forceps</t>
  </si>
  <si>
    <t>Rinse bottles</t>
  </si>
  <si>
    <t>Safety glasses</t>
  </si>
  <si>
    <t>Test tube racks</t>
  </si>
  <si>
    <t>Utility clamp</t>
  </si>
  <si>
    <t>Introduction to Agriculture, Food, and Natural Resources</t>
  </si>
  <si>
    <t>Lb</t>
  </si>
  <si>
    <t>Box</t>
  </si>
  <si>
    <t>Boxes</t>
  </si>
  <si>
    <t>Sterile cotton swabs, pkg 100</t>
  </si>
  <si>
    <t>125ml wide mouth bottle with lid</t>
  </si>
  <si>
    <t>PKG</t>
  </si>
  <si>
    <t>CASE 10% Discount</t>
  </si>
  <si>
    <r>
      <t>Media, MicroLive Bacterial Media – nutrient agar (10/p</t>
    </r>
    <r>
      <rPr>
        <sz val="10"/>
        <rFont val="Arial"/>
        <family val="2"/>
      </rPr>
      <t>kg)</t>
    </r>
  </si>
  <si>
    <t>Stirring rod, 8" glass, pkg 12</t>
  </si>
  <si>
    <t>Sheet</t>
  </si>
  <si>
    <t>Rock wool cubes, 98/sheet</t>
  </si>
  <si>
    <t>Pipettes, 100/pkg</t>
  </si>
  <si>
    <t>Please Note:</t>
  </si>
  <si>
    <t>Each worksheet is a quote from a specific vendor. Ordering information for that vendor is provided.</t>
  </si>
  <si>
    <t>A vendor may not offer every item needed for a CASE course, it is recommended that you cross reference your order form with the Equipment and Supplies Worksheet for the course.</t>
  </si>
  <si>
    <t>Books</t>
  </si>
  <si>
    <t>Food and Farm Facts book</t>
  </si>
  <si>
    <t>FFA Game – Blue</t>
  </si>
  <si>
    <t>FFA Official Manual</t>
  </si>
  <si>
    <t>FFA Student Handbook</t>
  </si>
  <si>
    <t>Set</t>
  </si>
  <si>
    <t>SAE Ideas Cards</t>
  </si>
  <si>
    <t>FFA Unlimited</t>
  </si>
  <si>
    <t>SAE Wall Chart</t>
  </si>
  <si>
    <t>Inspiration software licenses</t>
  </si>
  <si>
    <t>Inspiration</t>
  </si>
  <si>
    <t>Potential Vendor</t>
  </si>
  <si>
    <t>CASE does NOT recommend vendors for Classroom Supplies or Local Supplies.</t>
  </si>
  <si>
    <t>Miscellaneous items have a recommended vendor, but no special pricing.</t>
  </si>
  <si>
    <t>Vernier CO2 Gas sensor</t>
  </si>
  <si>
    <t>Vernier Soil Moisture Sensor</t>
  </si>
  <si>
    <t>Vernier Conductivity Sensor</t>
  </si>
  <si>
    <t>Vernier Turbidity Sensor</t>
  </si>
  <si>
    <t>Tools and Equipment</t>
  </si>
  <si>
    <t>100 foot tape measure (with inches and centimeters)</t>
  </si>
  <si>
    <t>Adjustable wrench*</t>
  </si>
  <si>
    <t>Ball-peen hammer*</t>
  </si>
  <si>
    <t>Claw hammer* (at least two)</t>
  </si>
  <si>
    <t>Combination wrench*</t>
  </si>
  <si>
    <t>Fire blanket</t>
  </si>
  <si>
    <t>Fire extinguisher</t>
  </si>
  <si>
    <t>First aid kit</t>
  </si>
  <si>
    <t>Flat screwdriver</t>
  </si>
  <si>
    <t>Hacksaw*</t>
  </si>
  <si>
    <t>Locking pliers*</t>
  </si>
  <si>
    <t>Side cutters</t>
  </si>
  <si>
    <t>Surveying Flags (multiple colors)</t>
  </si>
  <si>
    <t>15 foot tape measures</t>
  </si>
  <si>
    <t>(*an alternative to having 10 samples of each tool is having 1 or 2 demo models)</t>
  </si>
  <si>
    <t>Any Retail Store</t>
  </si>
  <si>
    <t>1 quart or larger plastic container</t>
  </si>
  <si>
    <t>16 oz. plastic cups</t>
  </si>
  <si>
    <t>Aluminum foil</t>
  </si>
  <si>
    <t>Antacid</t>
  </si>
  <si>
    <t>Aspirin</t>
  </si>
  <si>
    <t>Assorted sources of drinking water</t>
  </si>
  <si>
    <t>Gal</t>
  </si>
  <si>
    <t>Distilled water</t>
  </si>
  <si>
    <t>Bottle</t>
  </si>
  <si>
    <t>Isopropyl alcohol (more than 750 ml)</t>
  </si>
  <si>
    <t>Large plastic bowls</t>
  </si>
  <si>
    <t>Large plastic container (shoe box size)</t>
  </si>
  <si>
    <t>Paper plates</t>
  </si>
  <si>
    <t>Plastic cup, 9-oz</t>
  </si>
  <si>
    <t>Plastic spoons (minimum 150 spoons)</t>
  </si>
  <si>
    <t>Poker chips</t>
  </si>
  <si>
    <t>Bags</t>
  </si>
  <si>
    <t>Resealable plastic bags, sandwich size</t>
  </si>
  <si>
    <t>Small paper cups</t>
  </si>
  <si>
    <t>Styrofoam cup</t>
  </si>
  <si>
    <t xml:space="preserve">Thread </t>
  </si>
  <si>
    <t>Toothpicks</t>
  </si>
  <si>
    <t>Grocery Type Items</t>
  </si>
  <si>
    <t>Baking soda</t>
  </si>
  <si>
    <t>Cheddar Cheese</t>
  </si>
  <si>
    <t>Can</t>
  </si>
  <si>
    <t>Cola</t>
  </si>
  <si>
    <t>Colby Cheese</t>
  </si>
  <si>
    <t>Flower vegetables (broccoli, cauliflower, etc)</t>
  </si>
  <si>
    <t>Optional1</t>
  </si>
  <si>
    <t>Four samples of the following: cinnamon, almond, garlic, lemon, nutmeg, oregano, peppermint, or vanilla</t>
  </si>
  <si>
    <t>each</t>
  </si>
  <si>
    <t>Frozen Breaded Chicken Patties</t>
  </si>
  <si>
    <t>Ground meat sample</t>
  </si>
  <si>
    <t>Individually wrapped candy</t>
  </si>
  <si>
    <t>Large packages of Jello</t>
  </si>
  <si>
    <t>Leaf vegetables (lettuce, spinach, etc)</t>
  </si>
  <si>
    <t>Pint</t>
  </si>
  <si>
    <t>Milk</t>
  </si>
  <si>
    <t>Muenster Cheese</t>
  </si>
  <si>
    <t>Onion</t>
  </si>
  <si>
    <t>Orange juice</t>
  </si>
  <si>
    <t>Root vegetables (carrot, radish, etc)</t>
  </si>
  <si>
    <t>Saltine crackers</t>
  </si>
  <si>
    <t>Bunches</t>
  </si>
  <si>
    <t>Spinach (not prepackaged)</t>
  </si>
  <si>
    <t>Stem vegetables (celery, asparagus, etc)</t>
  </si>
  <si>
    <t>Strawberry (Frozen)</t>
  </si>
  <si>
    <t>Swiss Cheese</t>
  </si>
  <si>
    <t>Home and Garden Store</t>
  </si>
  <si>
    <t>12’ 2x4 board cut to 3’ lengths</t>
  </si>
  <si>
    <t>25 foot sections of rope</t>
  </si>
  <si>
    <t>Aluminum sulfate</t>
  </si>
  <si>
    <t>Assorted fertilizers (based on student project needs)</t>
  </si>
  <si>
    <t>Assorted light sources  (based on student project needs)</t>
  </si>
  <si>
    <t>Seeds</t>
  </si>
  <si>
    <t>Bean seeds</t>
  </si>
  <si>
    <t>Carpet tape</t>
  </si>
  <si>
    <t>Floral tape</t>
  </si>
  <si>
    <t>Pieces</t>
  </si>
  <si>
    <t>Floral wire</t>
  </si>
  <si>
    <t>Optional 1</t>
  </si>
  <si>
    <t>Four samples from the following: African violet, carnation, English ivy, geranium, golden pothos, jade plant, petunia, snake plant, snapdragon, spider plant</t>
  </si>
  <si>
    <t>Lamps or light sources</t>
  </si>
  <si>
    <t>Light with incandescent bulb</t>
  </si>
  <si>
    <t>Lighter</t>
  </si>
  <si>
    <t>Plants</t>
  </si>
  <si>
    <t>Medium size bean plants</t>
  </si>
  <si>
    <t>Cans</t>
  </si>
  <si>
    <t>Polyurethane spray can</t>
  </si>
  <si>
    <t>Quart</t>
  </si>
  <si>
    <t>Potting soil</t>
  </si>
  <si>
    <t>Radish seeds</t>
  </si>
  <si>
    <t>Temperature control systems  (based on student project needs)</t>
  </si>
  <si>
    <t>Miscellaneous</t>
  </si>
  <si>
    <t>Animal figurines</t>
  </si>
  <si>
    <t>Collect from Surrounding Resources</t>
  </si>
  <si>
    <t>Assorted water sources</t>
  </si>
  <si>
    <t>Blindfolds</t>
  </si>
  <si>
    <t>Children’s books (agriculture related or Dr. Seuss)</t>
  </si>
  <si>
    <t>Clods</t>
  </si>
  <si>
    <t>Clod of soil containing high amounts of visible organic matter</t>
  </si>
  <si>
    <t>Clod of soil containing low amounts of visible organic matter</t>
  </si>
  <si>
    <t>Empty 2-liter bottles</t>
  </si>
  <si>
    <t>Empty baby food jars</t>
  </si>
  <si>
    <t>Empty soup cans</t>
  </si>
  <si>
    <t>Four samples of the following: alfalfa, corn, Kentucky bluegrass, oats, orchardgrass, red clover, red wheat, or soybeans</t>
  </si>
  <si>
    <t>Gallon</t>
  </si>
  <si>
    <t>Garden soil</t>
  </si>
  <si>
    <t>Live tree specimen</t>
  </si>
  <si>
    <t>Official FFA Dress</t>
  </si>
  <si>
    <t>Pennies</t>
  </si>
  <si>
    <t>Pond water</t>
  </si>
  <si>
    <t>Prepared slide</t>
  </si>
  <si>
    <t>Samples</t>
  </si>
  <si>
    <t>Sample feedstuffs</t>
  </si>
  <si>
    <t>Samples garden soil</t>
  </si>
  <si>
    <t>Stream or lake water</t>
  </si>
  <si>
    <t>U.S. Interstate map</t>
  </si>
  <si>
    <t>Wooden blocks (children's or assorted scraps)</t>
  </si>
  <si>
    <t>Calculators</t>
  </si>
  <si>
    <t>Clipboards</t>
  </si>
  <si>
    <t>Hot glue gun</t>
  </si>
  <si>
    <t>Ruler (with inches and centimeters)</t>
  </si>
  <si>
    <t>Scissors</t>
  </si>
  <si>
    <t>Staplers</t>
  </si>
  <si>
    <t>Sheets</t>
  </si>
  <si>
    <t>11x17 paper</t>
  </si>
  <si>
    <t>20”x30” foam board</t>
  </si>
  <si>
    <t>Sets</t>
  </si>
  <si>
    <t>Assorted colored pencils</t>
  </si>
  <si>
    <t>Assorted craft supplies</t>
  </si>
  <si>
    <t>Assorted markers</t>
  </si>
  <si>
    <t>Assorted writing pens (many styles)</t>
  </si>
  <si>
    <t>Clear plastic sleeves for documents</t>
  </si>
  <si>
    <t>Construction paper</t>
  </si>
  <si>
    <t>Dry erase markers, four colors/set</t>
  </si>
  <si>
    <t>Glue</t>
  </si>
  <si>
    <t>Glue sticks</t>
  </si>
  <si>
    <t>Ream</t>
  </si>
  <si>
    <t>Graph Paper</t>
  </si>
  <si>
    <t>Highlighters</t>
  </si>
  <si>
    <t>Rolls</t>
  </si>
  <si>
    <t>Masking tape</t>
  </si>
  <si>
    <t>Modeling clay</t>
  </si>
  <si>
    <t>Paper towels</t>
  </si>
  <si>
    <t>Permanent marker</t>
  </si>
  <si>
    <t>Poster board</t>
  </si>
  <si>
    <t>Post-it Notes</t>
  </si>
  <si>
    <t>Self-adhesive index tabs</t>
  </si>
  <si>
    <t>Stickers, round, 3/4", assorted colors</t>
  </si>
  <si>
    <t>Tab dividers with label inserts</t>
  </si>
  <si>
    <t>Three inch, three ring binders</t>
  </si>
  <si>
    <t>Tri-fold display board</t>
  </si>
  <si>
    <t>Velcro Sticky Back Coins (200 sets/box)</t>
  </si>
  <si>
    <t>White cardstock paper</t>
  </si>
  <si>
    <t>White paper</t>
  </si>
  <si>
    <t xml:space="preserve">If a special promotional code is provided, please use it when ordering to receive the specified discount. </t>
  </si>
  <si>
    <t>Intro to AFNR Materials</t>
  </si>
  <si>
    <t>Qt</t>
  </si>
  <si>
    <t>Notes or special instructions:</t>
  </si>
  <si>
    <t>LabQuest Lanyard</t>
  </si>
  <si>
    <t>The cells in the worksheets are protected. Enter your ordering information and the quantity needed and all calculations will be completed for you.</t>
  </si>
  <si>
    <t>Note the quantities of items, some quantities have changed in the revision process. The Purchase Manual has the most accurate quantity at this time. Some items are packaged in different quantities from the distributor.</t>
  </si>
  <si>
    <t>School Name</t>
  </si>
  <si>
    <t>Contact Person</t>
  </si>
  <si>
    <t>Contact Phone</t>
  </si>
  <si>
    <t>Contact Email Address</t>
  </si>
  <si>
    <t>Billing Information</t>
  </si>
  <si>
    <t>Shipping Information</t>
  </si>
  <si>
    <t xml:space="preserve">Mailing Address </t>
  </si>
  <si>
    <t>Mailing Address</t>
  </si>
  <si>
    <t>City</t>
  </si>
  <si>
    <t>State</t>
  </si>
  <si>
    <t>Zip</t>
  </si>
  <si>
    <t>CASE-B003</t>
  </si>
  <si>
    <t>CASE-B004</t>
  </si>
  <si>
    <t>BU-008</t>
  </si>
  <si>
    <t>SS-1B46E</t>
  </si>
  <si>
    <t>39S-B01</t>
  </si>
  <si>
    <t>FA-1-18E</t>
  </si>
  <si>
    <t>SA-1B03E</t>
  </si>
  <si>
    <t>FV-2B01E</t>
  </si>
  <si>
    <t>TW-GCX16</t>
  </si>
  <si>
    <t>SS-1P16E</t>
  </si>
  <si>
    <t>RFV-PLUME</t>
  </si>
  <si>
    <t>CASE-P006</t>
  </si>
  <si>
    <t>MA-001</t>
  </si>
  <si>
    <t>CASE-B015P</t>
  </si>
  <si>
    <t>CASE-P008B</t>
  </si>
  <si>
    <t>CASE-P008R</t>
  </si>
  <si>
    <t>442-ST</t>
  </si>
  <si>
    <t>442-B01E</t>
  </si>
  <si>
    <t>22-LSPKG</t>
  </si>
  <si>
    <t>DI-001A</t>
  </si>
  <si>
    <t>WH-1-10E</t>
  </si>
  <si>
    <t>C1-PD20</t>
  </si>
  <si>
    <t>CASE-L005</t>
  </si>
  <si>
    <t>FV-1-46E</t>
  </si>
  <si>
    <t>FV-1-45E</t>
  </si>
  <si>
    <t>CASE-B013</t>
  </si>
  <si>
    <t>CASE-B014</t>
  </si>
  <si>
    <t>12-TTX12</t>
  </si>
  <si>
    <t>V-ABTRAY</t>
  </si>
  <si>
    <t>FU-001</t>
  </si>
  <si>
    <t>CASE-P009</t>
  </si>
  <si>
    <t>79-P01E</t>
  </si>
  <si>
    <t>12-WSX12</t>
  </si>
  <si>
    <t>71-MMX1</t>
  </si>
  <si>
    <t>FV-2P04</t>
  </si>
  <si>
    <t>V-437TRAY</t>
  </si>
  <si>
    <t>OPTIONAL</t>
  </si>
  <si>
    <t>CO2-BTA</t>
  </si>
  <si>
    <t>SMS-BTA</t>
  </si>
  <si>
    <t>CON-BTA</t>
  </si>
  <si>
    <t>FPH-BTA</t>
  </si>
  <si>
    <t>TMP-BTA</t>
  </si>
  <si>
    <t>LQ-LAN</t>
  </si>
  <si>
    <t>LP</t>
  </si>
  <si>
    <t>TRB-BTA</t>
  </si>
  <si>
    <t>CASE has negotiated a partnership with Vernier to offer the LabQuest and sensors recommended for CASE courses at a discounted price to CASE programs. Below is pricing and information on how to order.</t>
  </si>
  <si>
    <t>Ward's Order Form</t>
  </si>
  <si>
    <t>DVD</t>
  </si>
  <si>
    <t xml:space="preserve">CEV Multimedia, http://www.cevmultimedia.com/b2c/ecom/ecomEnduser/default/default.aspx  </t>
  </si>
  <si>
    <t xml:space="preserve">Many items in the local supply listing are time sensitive and must be purchased as needed according to the Day-to-Day plans for the course. </t>
  </si>
  <si>
    <t>CASE-P002</t>
  </si>
  <si>
    <r>
      <t xml:space="preserve">All quantities are based on a </t>
    </r>
    <r>
      <rPr>
        <b/>
        <sz val="12"/>
        <color indexed="8"/>
        <rFont val="Arial"/>
        <family val="2"/>
      </rPr>
      <t>class size of 20</t>
    </r>
    <r>
      <rPr>
        <sz val="12"/>
        <color indexed="8"/>
        <rFont val="Arial"/>
        <family val="2"/>
      </rPr>
      <t>. Make quantity adjustments accordingly.</t>
    </r>
  </si>
  <si>
    <t>Vernier Temperature Sensor</t>
  </si>
  <si>
    <t>Enter the desired quantities, print the worksheet, and submit the order form to the respective vendor unless otherwise stated.</t>
  </si>
  <si>
    <t>Item Price Before Discount</t>
  </si>
  <si>
    <t>Stop watch, MyChron, Individual student timers (6 pk)</t>
  </si>
  <si>
    <t>ISBN</t>
  </si>
  <si>
    <t>Cost</t>
  </si>
  <si>
    <t>Total</t>
  </si>
  <si>
    <t>Parker, R. (2010). Plant and soil science: Fundamentals and applications. Clifton Park, NY: Delmar.</t>
  </si>
  <si>
    <t>9781428334809</t>
  </si>
  <si>
    <t>CASE 3% Discount</t>
  </si>
  <si>
    <t>In an effort to provide CASE programs with the best options for ordering supplies and materials, we have negotiated discounted pricing and special packages from vendors.</t>
  </si>
  <si>
    <t>Thermometers, Celsius, partial immersion</t>
  </si>
  <si>
    <t>CEV Practice Livestock Judging Video III, Item #CEVD0418</t>
  </si>
  <si>
    <t>Four samples of the following: beef eye steak, beef T-bone, lamb loin chop, lamb rib chop, pork ham (whole), pork loin chop, pork rib chop,  or smoked pork slab bacon</t>
  </si>
  <si>
    <r>
      <t>CASE now offers an efficient way to order Vernier materials using our updated online ordering page. Please access the ordering page at</t>
    </r>
    <r>
      <rPr>
        <b/>
        <sz val="14"/>
        <color indexed="13"/>
        <rFont val="Arial"/>
        <family val="2"/>
      </rPr>
      <t xml:space="preserve"> </t>
    </r>
    <r>
      <rPr>
        <b/>
        <sz val="14"/>
        <rFont val="Arial"/>
        <family val="2"/>
      </rPr>
      <t>the</t>
    </r>
  </si>
  <si>
    <t>CASE Store.</t>
  </si>
  <si>
    <t>LabQuest2 Interface</t>
  </si>
  <si>
    <t>LABQ2</t>
  </si>
  <si>
    <t>Please note that the GPS sensor has been removed from this list. GPS is a built in feature of LabQuest2 and is no longer necessary. If you have LabQuest1 and plan to continue using it, the GPS sensor is still available at the CASE Store.</t>
  </si>
  <si>
    <t>Some products may also be available locally for a reduced price.</t>
  </si>
  <si>
    <t>https://lab-aids.com/high-school-curriculum/curriculum-for-agricultural-science-education-case</t>
  </si>
  <si>
    <t>CASE-M003A</t>
  </si>
  <si>
    <t>LabQuest2 Interface Charging Station</t>
  </si>
  <si>
    <t>LP-E</t>
  </si>
  <si>
    <t>Logger Pro 3- CD</t>
  </si>
  <si>
    <t>Logger Pro 3- Electronic Download</t>
  </si>
  <si>
    <t>Kerosene, 240 mL</t>
  </si>
  <si>
    <t>Ethanol, 240 mL</t>
  </si>
  <si>
    <t>“Groundwater Contaminant”, 30 mL, drop control  btl</t>
  </si>
  <si>
    <t xml:space="preserve">Cups, graduated, 30 mL - Pk/16 </t>
  </si>
  <si>
    <t>Contaminant Plume Tray</t>
  </si>
  <si>
    <t xml:space="preserve">Iodine, 20 mL, drop control  btl - Pk/3 </t>
  </si>
  <si>
    <t xml:space="preserve">SS-1P44E </t>
  </si>
  <si>
    <t>SGI-B027</t>
  </si>
  <si>
    <t>SGI-B028</t>
  </si>
  <si>
    <t>A&amp;B Tray (Tissue Treating Tray)</t>
  </si>
  <si>
    <t>Textbooks must be purchased through CASE to receive this discounted price listed below. To place an order through CASE, please email this completed order form to miranda.chaplin@case4learning.org with the subject line of "Cengage textbook order through CASE"</t>
  </si>
  <si>
    <t>10% CASE Discount</t>
  </si>
  <si>
    <t>LabQuest Viewer Site License</t>
  </si>
  <si>
    <t>ODO-BTA</t>
  </si>
  <si>
    <t>LQ-VIEW</t>
  </si>
  <si>
    <t>CASE Online™ offers pricing for annual student accounts to access the online system. CASE Online account privileges provide three important components for CASE implementation:</t>
  </si>
  <si>
    <t>Additional terms and conditions for CASE Online accounts:</t>
  </si>
  <si>
    <t>• The purchase of a student account allows the teacher to assign student access to a course.</t>
  </si>
  <si>
    <t>• Student accounts are transferrable but access to End of Course assessments is locked after the second attempt if the second attempt meets the national cut score.</t>
  </si>
  <si>
    <t>• Student accounts are disabled each year but student registration is stored until the teacher deletes the student or three school years pass.</t>
  </si>
  <si>
    <t>• Each student enrolled in a CASE course will need their own dedicated account to use CASE Online for each course they are enrolled. Pricing is based on course enrollment rather than the individual student.</t>
  </si>
  <si>
    <t>TUBE0013</t>
  </si>
  <si>
    <t>Sleeves, plastic - Pk/10</t>
  </si>
  <si>
    <t>Poly Bags, heavy duty - Pk/10</t>
  </si>
  <si>
    <t>Single hole stopper, size 6, 1 lb</t>
  </si>
  <si>
    <t>Stopper-Eze,  15 ml bottle</t>
  </si>
  <si>
    <t>Elodea densa, pkg/25 sprigs</t>
  </si>
  <si>
    <t>or</t>
  </si>
  <si>
    <t>Elodea canadensis, pkg/25 sprigs</t>
  </si>
  <si>
    <t>Pond snails, pkg of 12</t>
  </si>
  <si>
    <t>Shipping added once order is placed</t>
  </si>
  <si>
    <t>Shipping Charge</t>
  </si>
  <si>
    <t>TOTAL COST including shipping</t>
  </si>
  <si>
    <t>Intro to AFNR Materials Bulk Refill</t>
  </si>
  <si>
    <t>CASE-M003A-BK</t>
  </si>
  <si>
    <t>NAC-W0116</t>
  </si>
  <si>
    <t>NAC-W0138</t>
  </si>
  <si>
    <t>WH-1-9-B</t>
  </si>
  <si>
    <t>SA-1B03-B</t>
  </si>
  <si>
    <t>FV-2B01-B</t>
  </si>
  <si>
    <t>“Groundwater Contaminant”, 240 mL</t>
  </si>
  <si>
    <t>CASE-P006-B</t>
  </si>
  <si>
    <t>CASE-B015-B</t>
  </si>
  <si>
    <t>Iodine, 120 mL</t>
  </si>
  <si>
    <t>CH-2-9-B</t>
  </si>
  <si>
    <t>Lugol's solution, 160 mL</t>
  </si>
  <si>
    <t>SGI-B027-B</t>
  </si>
  <si>
    <t>SGI-B028-B</t>
  </si>
  <si>
    <t>SGI-P028</t>
  </si>
  <si>
    <t>SGI-P026</t>
  </si>
  <si>
    <t>Vernier Tris-Compatible Flat pH Sensor</t>
  </si>
  <si>
    <t>Lens paper, 50 pack</t>
  </si>
  <si>
    <t>• Students are granted four attempts to complete the national CASE End-of-Course assessment. Teachers can use the attempts how they choose. Four attempts will provide the opportunity to establish a pre-test/post-test program with an extra chance for successful completion if student is short of cut score level. Teachers have access to student performance metrics and a certificate of completion is automatically be generated for each student that successfully attains or surpasses the national cut score.</t>
  </si>
  <si>
    <t>For more information or to order accounts, visit the CASE Website.</t>
  </si>
  <si>
    <t>9781285425528</t>
  </si>
  <si>
    <t>PO Number</t>
  </si>
  <si>
    <t>Compass</t>
  </si>
  <si>
    <t>Paper clips</t>
  </si>
  <si>
    <t>Lined Paper</t>
  </si>
  <si>
    <t>Emergency stop button</t>
  </si>
  <si>
    <t>Eye wash/shower station</t>
  </si>
  <si>
    <t>Philips screwdriver*</t>
  </si>
  <si>
    <t>Slip-joint pliers*</t>
  </si>
  <si>
    <t>Utility knife*</t>
  </si>
  <si>
    <t>Ice</t>
  </si>
  <si>
    <t>Electric fans</t>
  </si>
  <si>
    <t>Spray bottles</t>
  </si>
  <si>
    <t>2-4</t>
  </si>
  <si>
    <t>Emergency response cards</t>
  </si>
  <si>
    <t>Bluebird or other cavity-nesting birdhouse</t>
  </si>
  <si>
    <t>Soil pit or horizon samples</t>
  </si>
  <si>
    <t>Digital camera</t>
  </si>
  <si>
    <t>Local electronics store</t>
  </si>
  <si>
    <t>Printer</t>
  </si>
  <si>
    <t>DVD Player</t>
  </si>
  <si>
    <t>CO2-BTL</t>
  </si>
  <si>
    <t>250mL Nalgene Bottle w/ Lid</t>
  </si>
  <si>
    <t>PH-SS</t>
  </si>
  <si>
    <t>pH Storage Solution</t>
  </si>
  <si>
    <t>KW-SP2V</t>
  </si>
  <si>
    <t>KidWind 2V/400mA Solar Panel</t>
  </si>
  <si>
    <t>LQ2-CRG</t>
  </si>
  <si>
    <t xml:space="preserve"> Free shipping on orders over $250</t>
  </si>
  <si>
    <t>CASE Teachers: We recommend you consolidate your orders to take advantage of this free shipping offer</t>
  </si>
  <si>
    <t xml:space="preserve"> (check your state's regulations)</t>
  </si>
  <si>
    <t>Order from the list below if only refills are needed on consumable items.</t>
  </si>
  <si>
    <t>9781428318083</t>
  </si>
  <si>
    <t>Gillespie, J.R., &amp; Flanders, F.B. (2010). Modern livestock and poultry production (8th ed.). Clifton Park, NY: Delmar.</t>
  </si>
  <si>
    <t>PH Buffer Capsules (calibration) (3x10)</t>
  </si>
  <si>
    <t>PH-BUFCAP</t>
  </si>
  <si>
    <t>Warren, D.M. (2016). Small animal care and management (4th ed.). Clifton Park, NY: Delmar.</t>
  </si>
  <si>
    <t>Compound microscope</t>
  </si>
  <si>
    <t>Electronic balances, 150 gram capacity</t>
  </si>
  <si>
    <t>Lab Incubator</t>
  </si>
  <si>
    <t>Paper containers (Ward's #30W0860) total quantity 25</t>
  </si>
  <si>
    <t>250ml beakers</t>
  </si>
  <si>
    <t>50ml beakers</t>
  </si>
  <si>
    <t>Specimen jar, 16 oz</t>
  </si>
  <si>
    <t>Specimen jar lid, white metal, for 16 oz. jar</t>
  </si>
  <si>
    <t>Razor blade, 100/box</t>
  </si>
  <si>
    <t>Ring stand clamp, 4.5” support rings</t>
  </si>
  <si>
    <t>470157-270</t>
  </si>
  <si>
    <t>HCl solution, 0.10M, 30 mL, drop control btl</t>
  </si>
  <si>
    <t>NaOH solution, 0.10M, 30 mL, drop control btl</t>
  </si>
  <si>
    <t>Alcohol lamps, 60 mL</t>
  </si>
  <si>
    <t>Bromthymol blue, 15 mL, drop control  btl</t>
  </si>
  <si>
    <t xml:space="preserve">Blue food coloring, 15 mL, drop control btl </t>
  </si>
  <si>
    <t xml:space="preserve">Pipette, dropper, graduated, 3 mL - Pk/20 </t>
  </si>
  <si>
    <t xml:space="preserve">Filter paper, layers - Pk/20 </t>
  </si>
  <si>
    <t>Magnifiers, small plastic, 4X</t>
  </si>
  <si>
    <t>Blue figures, numbered, set of 10 - 10 sets</t>
  </si>
  <si>
    <t>Red figures, numbered, set of 10 - 10 sets</t>
  </si>
  <si>
    <t>Stream sand, 400 mL</t>
  </si>
  <si>
    <t>Profile tube – 1.25” x 10” x .020" with Holes</t>
  </si>
  <si>
    <t xml:space="preserve">Profile tube cap - Pk/8 </t>
  </si>
  <si>
    <t xml:space="preserve">Lugol’s solution, 20 mL - Pk/3 </t>
  </si>
  <si>
    <t>Number cubes</t>
  </si>
  <si>
    <t>Pea gravel, 500 cc</t>
  </si>
  <si>
    <t xml:space="preserve">Petri dish, 60 mm, sterile - Pk/20 </t>
  </si>
  <si>
    <t>Provision note cards</t>
  </si>
  <si>
    <t>Clay, pure, 500 cc</t>
  </si>
  <si>
    <t>Sand (coarse), pure, 950 cc</t>
  </si>
  <si>
    <t>Sand (fine), pure, 500 cc</t>
  </si>
  <si>
    <t>Cell lysis solution, 50 mL, dispensing tip btl</t>
  </si>
  <si>
    <t>DNA precipitation solution, 60 mL, dispensing tip btl</t>
  </si>
  <si>
    <t>Test tubes, plastic - Pk/12</t>
  </si>
  <si>
    <t xml:space="preserve">Funnel, duel plastic </t>
  </si>
  <si>
    <t>Cheesecloth squares</t>
  </si>
  <si>
    <t xml:space="preserve">Wood splints - Pk/12 </t>
  </si>
  <si>
    <t>Molecular model of DNA, plastic parts</t>
  </si>
  <si>
    <t>Water cycle station cards - 5 card set</t>
  </si>
  <si>
    <t>Watershed trays</t>
  </si>
  <si>
    <t>HCl solution, 0.10M, 600 mL</t>
  </si>
  <si>
    <t>NaOH solution, 0.10M, 480 mL</t>
  </si>
  <si>
    <t>Bromthymol blue (BTB) indicator solution, 240 mL</t>
  </si>
  <si>
    <t xml:space="preserve">Blue food coloring, 120mL, drop control btl </t>
  </si>
  <si>
    <t>Filter paper, layers - Pk/100</t>
  </si>
  <si>
    <t>Pea gravel, 500cc</t>
  </si>
  <si>
    <t>Clay, pure, 500cc</t>
  </si>
  <si>
    <t>Sand (coarse), pure, 950cc</t>
  </si>
  <si>
    <t>Sand (fine), pure, 500cc</t>
  </si>
  <si>
    <t>Silt soil, pure, 500cc</t>
  </si>
  <si>
    <t>Silt soil, pure, 500 cc</t>
  </si>
  <si>
    <t>Cell lysis solution, 480 mL</t>
  </si>
  <si>
    <t>DNA precipitation solution, 480 mL, dispensing tip btl</t>
  </si>
  <si>
    <t>Poly bags, heavy duty, Pk/80</t>
  </si>
  <si>
    <t>Cheesecloth squares, pk/80</t>
  </si>
  <si>
    <t>Student account rates range depending on quantity ordered. State and regional block pricing will be available to reduce per student account cost further.</t>
  </si>
  <si>
    <t>15% CASE Discount</t>
  </si>
  <si>
    <t>Textbooks must be purchased through CASE to receive this discounted price listed below. To place an order through CASE, please email this completed order form to miranda.chaplin@case4learning.org with the subject line of "American Technical Publishers textbook order through CASE"</t>
  </si>
  <si>
    <t>SY004</t>
  </si>
  <si>
    <t>20cc syringe</t>
  </si>
  <si>
    <t>Electric motors</t>
  </si>
  <si>
    <t>D cell battery holders</t>
  </si>
  <si>
    <t>LED bulbs</t>
  </si>
  <si>
    <t>Red wire leads with clips</t>
  </si>
  <si>
    <t>Black wire leads with clips</t>
  </si>
  <si>
    <t>Vernier Energy Sensor</t>
  </si>
  <si>
    <t>Optical Dissolved Oxygen Probe</t>
  </si>
  <si>
    <t>VES-BTA</t>
  </si>
  <si>
    <t>1000ml square bottle, Pyrex with cap</t>
  </si>
  <si>
    <t>http://www.wallpops.com/usa-map-decals.aspx</t>
  </si>
  <si>
    <t>American Farm Bureau Federation https://www.dmsfulfillment.com/FarmBureau/DMSStore/Product/ProductDetail/24705</t>
  </si>
  <si>
    <t>Large Dry Erase U.S. Map</t>
  </si>
  <si>
    <t>Digital recorder</t>
  </si>
  <si>
    <t>Lined Index cards (100 per pkg)</t>
  </si>
  <si>
    <t>Combination square*</t>
  </si>
  <si>
    <t>Fire alarm</t>
  </si>
  <si>
    <t>Crosscut saw*</t>
  </si>
  <si>
    <t>Ballpeen Hammer*</t>
  </si>
  <si>
    <t>Finishing sander*</t>
  </si>
  <si>
    <t>Level*</t>
  </si>
  <si>
    <t>Paper bowls</t>
  </si>
  <si>
    <t>Measuring cup</t>
  </si>
  <si>
    <t>Resealable plastic bags, gallon size</t>
  </si>
  <si>
    <t>D-size batteries</t>
  </si>
  <si>
    <t>1”x 6”x 10’ lumber (only if building Bluebird Birdhouses 6.3.6)</t>
  </si>
  <si>
    <t>16-penny box nails</t>
  </si>
  <si>
    <t>Containers</t>
  </si>
  <si>
    <t>1-gallon buckets</t>
  </si>
  <si>
    <t>Wood screws*</t>
  </si>
  <si>
    <t>Metal screws*</t>
  </si>
  <si>
    <t xml:space="preserve"> 1-3/4" Finishing Nails*</t>
  </si>
  <si>
    <t>Sandpaper*</t>
  </si>
  <si>
    <t>8 oz. wood glue*</t>
  </si>
  <si>
    <t>• Teachers with one or more student accounts have access to an open test bank of questions to create online quizzes and exams related to the specific concepts that they wish to assess. Teachers may create their own questions for use within CASE Online.</t>
  </si>
  <si>
    <t>Hot hand protector</t>
  </si>
  <si>
    <t>BH-001B</t>
  </si>
  <si>
    <t>LE-003</t>
  </si>
  <si>
    <t>MO-004</t>
  </si>
  <si>
    <t>C1-WLRX1</t>
  </si>
  <si>
    <t>C1-WLBX1</t>
  </si>
  <si>
    <t>BU-004</t>
  </si>
  <si>
    <t>Pipet Dropper Flint Gls 105 mm 2ml Pkg/12</t>
  </si>
  <si>
    <t>(*an alternative to having 10 samples of each shop item is having 1 or 2 demo models)</t>
  </si>
  <si>
    <t>Peggy Ackerman, bids@wardsci.com</t>
  </si>
  <si>
    <t>BS-001</t>
  </si>
  <si>
    <t>Bulb socket with terminals</t>
  </si>
  <si>
    <t>#50 flashlight bulbs</t>
  </si>
  <si>
    <t>Herren, R.V. (2018). The science of animal agriculture (5th ed.). Clifton Park, NY: Delmar.</t>
  </si>
  <si>
    <t>9781337390866</t>
  </si>
  <si>
    <t>Vernier equipment must be ordered through CASE to receive the 3% discount.</t>
  </si>
  <si>
    <t>• Students have unlimited access to online curriculum materials for the course in which they are enrolled. Students can view lesson specifics and related PowerPoints® and flipped videos. In addition, students can download APP documents in Word®, complete assignments, and digitally submit work to their teacher to reduce the need for paper copies in the classroom.</t>
  </si>
  <si>
    <t>• All accounts are disabled June 30 of each year. Account activation begins August 10 or immediately after accounts are purchased.</t>
  </si>
  <si>
    <t>Mini-Stream Table (stream bed, catch basin, stand, rainmaker)</t>
  </si>
  <si>
    <t>Lab-Aids Intro to AFNR Set, includes recommended quantity of all items listed below, class size 20</t>
  </si>
  <si>
    <t>Lab-Aids Intro to AFNR Bulk Refill Set, includes recommended quantity of all consumable items listed below, class size 20</t>
  </si>
  <si>
    <t>The Lab-Aids Intro to AFNR Set, CASE-M003A, is a discounted package containing everything for a class of 20 students. If you have a different class size, you can order items as needed from the itemized list.  To replenish your consumable items, use the Bulk Refill List on the bottom half of the page.  You can purchase the complete refill package CASE-M003A-BK or individual line items.</t>
  </si>
  <si>
    <t>To order Lab-Aids materials, please follow the link above and order directly from the Lab-Aids website. Use the sheet below for budgeting and planning purposes.</t>
  </si>
  <si>
    <t>Ward's Science  5100 West Henrietta Road PO Box 92912                     Rochester, NY 14962-9012 Fax 877-247-0176 Phone 800-962-2660</t>
  </si>
  <si>
    <t>25x150mm screw top test tube Pk/72</t>
  </si>
  <si>
    <t>Disposable gloves, small Pk/100</t>
  </si>
  <si>
    <t>Disposable gloves, medium Pk/100</t>
  </si>
  <si>
    <t>470225-214</t>
  </si>
  <si>
    <t>Disposable gloves, large Pk/100</t>
  </si>
  <si>
    <t>Microscope slide Pk/72</t>
  </si>
  <si>
    <t>Microscope slide coverslip Pk/100</t>
  </si>
  <si>
    <t>470150-426</t>
  </si>
  <si>
    <t>https://wardsci.com/store/catalog/product.jsp?catalog_number=470150-426</t>
  </si>
  <si>
    <t>https://wardsci.com/store/catalog/product.jsp?catalog_number=</t>
  </si>
  <si>
    <t>470145-010</t>
  </si>
  <si>
    <t>https://wardsci.com/store/catalog/product.jsp?catalog_number=470145-010</t>
  </si>
  <si>
    <t>470150-576</t>
  </si>
  <si>
    <t>https://wardsci.com/store/catalog/product.jsp?catalog_number=470150-576</t>
  </si>
  <si>
    <t>470177-318</t>
  </si>
  <si>
    <t>https://wardsci.com/store/catalog/product.jsp?catalog_number=470177-318</t>
  </si>
  <si>
    <t>470152-246</t>
  </si>
  <si>
    <t>https://wardsci.com/store/catalog/product.jsp?catalog_number=470152-246</t>
  </si>
  <si>
    <t>470177-374</t>
  </si>
  <si>
    <t>https://wardsci.com/store/catalog/product.jsp?catalog_number=470177-374</t>
  </si>
  <si>
    <t>470148-658</t>
  </si>
  <si>
    <t>https://wardsci.com/store/catalog/product.jsp?catalog_number=470148-658</t>
  </si>
  <si>
    <t>470145-790</t>
  </si>
  <si>
    <t>https://wardsci.com/store/catalog/product.jsp?catalog_number=470145-790</t>
  </si>
  <si>
    <t>470206-456</t>
  </si>
  <si>
    <t>https://wardsci.com/store/catalog/product.jsp?catalog_number=470206-456</t>
  </si>
  <si>
    <t>470180-090</t>
  </si>
  <si>
    <t>https://wardsci.com/store/catalog/product.jsp?catalog_number=470180-090</t>
  </si>
  <si>
    <t>470180-036</t>
  </si>
  <si>
    <t>https://wardsci.com/store/catalog/product.jsp?catalog_number=470180-036</t>
  </si>
  <si>
    <t>https://wardsci.com/store/catalog/product.jsp?catalog_number=470225-214</t>
  </si>
  <si>
    <t>470018-304</t>
  </si>
  <si>
    <t>https://wardsci.com/store/catalog/product.jsp?catalog_number=470018-304</t>
  </si>
  <si>
    <t>470153-640</t>
  </si>
  <si>
    <t>https://wardsci.com/store/catalog/product.jsp?catalog_number=470153-640</t>
  </si>
  <si>
    <t/>
  </si>
  <si>
    <t>470199-958</t>
  </si>
  <si>
    <t>https://wardsci.com/store/catalog/product.jsp?catalog_number=470199-958</t>
  </si>
  <si>
    <t>470019-518</t>
  </si>
  <si>
    <t>https://wardsci.com/store/catalog/product.jsp?catalog_number=470019-518</t>
  </si>
  <si>
    <t>470019-652</t>
  </si>
  <si>
    <t>https://wardsci.com/store/catalog/product.jsp?catalog_number=470019-652</t>
  </si>
  <si>
    <t>470148-876</t>
  </si>
  <si>
    <t>https://wardsci.com/store/catalog/product.jsp?catalog_number=470148-876</t>
  </si>
  <si>
    <t>470024-688</t>
  </si>
  <si>
    <t>https://wardsci.com/store/catalog/product.jsp?catalog_number=470024-688</t>
  </si>
  <si>
    <t>470020-788</t>
  </si>
  <si>
    <t>https://wardsci.com/store/catalog/product.jsp?catalog_number=470020-788</t>
  </si>
  <si>
    <t>470178-068</t>
  </si>
  <si>
    <t>https://wardsci.com/store/catalog/product.jsp?catalog_number=470178-068</t>
  </si>
  <si>
    <t>470176-072</t>
  </si>
  <si>
    <t>https://wardsci.com/store/catalog/product.jsp?catalog_number=470176-072</t>
  </si>
  <si>
    <t>470005-764</t>
  </si>
  <si>
    <t>https://wardsci.com/store/catalog/product.jsp?catalog_number=470005-764</t>
  </si>
  <si>
    <t>470016-082</t>
  </si>
  <si>
    <t>https://wardsci.com/store/catalog/product.jsp?catalog_number=470016-082</t>
  </si>
  <si>
    <t>470191-300</t>
  </si>
  <si>
    <t>https://wardsci.com/store/catalog/product.jsp?catalog_number=470191-300</t>
  </si>
  <si>
    <t>470020-860</t>
  </si>
  <si>
    <t>https://wardsci.com/store/catalog/product.jsp?catalog_number=470020-860</t>
  </si>
  <si>
    <t>470206-480</t>
  </si>
  <si>
    <t>https://wardsci.com/store/catalog/product.jsp?catalog_number=470206-480</t>
  </si>
  <si>
    <t>470148-648</t>
  </si>
  <si>
    <t>https://wardsci.com/store/catalog/product.jsp?catalog_number=470148-648</t>
  </si>
  <si>
    <t>470148-668</t>
  </si>
  <si>
    <t>https://wardsci.com/store/catalog/product.jsp?catalog_number=470148-668</t>
  </si>
  <si>
    <t>470018-870</t>
  </si>
  <si>
    <t>https://wardsci.com/store/catalog/product.jsp?catalog_number=470018-870</t>
  </si>
  <si>
    <t>470157-064</t>
  </si>
  <si>
    <t>https://wardsci.com/store/catalog/product.jsp?catalog_number=470157-064</t>
  </si>
  <si>
    <t>470002-888</t>
  </si>
  <si>
    <t>https://wardsci.com/store/catalog/product.jsp?catalog_number=470002-888</t>
  </si>
  <si>
    <t>470019-542</t>
  </si>
  <si>
    <t>https://wardsci.com/store/catalog/product.jsp?catalog_number=470019-542</t>
  </si>
  <si>
    <t>470191-152</t>
  </si>
  <si>
    <t>https://wardsci.com/store/catalog/product.jsp?catalog_number=470191-152</t>
  </si>
  <si>
    <t>470191-198</t>
  </si>
  <si>
    <t>https://wardsci.com/store/catalog/product.jsp?catalog_number=470191-198</t>
  </si>
  <si>
    <t>470149-260</t>
  </si>
  <si>
    <t>https://wardsci.com/store/catalog/product.jsp?catalog_number=470149-260</t>
  </si>
  <si>
    <t>470191-150</t>
  </si>
  <si>
    <t>https://wardsci.com/store/catalog/product.jsp?catalog_number=470191-150</t>
  </si>
  <si>
    <t>470178-140</t>
  </si>
  <si>
    <t>https://wardsci.com/store/catalog/product.jsp?catalog_number=470178-140</t>
  </si>
  <si>
    <t>470211-442</t>
  </si>
  <si>
    <t>https://wardsci.com/store/catalog/product.jsp?catalog_number=470211-442</t>
  </si>
  <si>
    <t>470191-188</t>
  </si>
  <si>
    <t>https://wardsci.com/store/catalog/product.jsp?catalog_number=470191-188</t>
  </si>
  <si>
    <t>470211-368</t>
  </si>
  <si>
    <t>https://wardsci.com/store/catalog/product.jsp?catalog_number=470211-368</t>
  </si>
  <si>
    <t>470175-286</t>
  </si>
  <si>
    <t>https://wardsci.com/store/catalog/product.jsp?catalog_number=470175-286</t>
  </si>
  <si>
    <t>https://wardsci.com/store/catalog/product.jsp?catalog_number=470157-270</t>
  </si>
  <si>
    <t>470019-496</t>
  </si>
  <si>
    <t>https://wardsci.com/store/catalog/product.jsp?catalog_number=470019-496</t>
  </si>
  <si>
    <t>470020-304</t>
  </si>
  <si>
    <t>https://wardsci.com/store/catalog/product.jsp?catalog_number=470020-304</t>
  </si>
  <si>
    <t>470015-810</t>
  </si>
  <si>
    <t>https://wardsci.com/store/catalog/product.jsp?catalog_number=470015-810</t>
  </si>
  <si>
    <t>470003-234</t>
  </si>
  <si>
    <t>https://wardsci.com/store/catalog/product.jsp?catalog_number=470003-234</t>
  </si>
  <si>
    <t>470014-518</t>
  </si>
  <si>
    <t>https://wardsci.com/store/catalog/product.jsp?catalog_number=470014-518</t>
  </si>
  <si>
    <t>Prices are good through 12/31/19 unless otherwise stated.</t>
  </si>
  <si>
    <r>
      <t xml:space="preserve">USE PROMO CODE </t>
    </r>
    <r>
      <rPr>
        <b/>
        <i/>
        <sz val="18"/>
        <color indexed="10"/>
        <rFont val="Arial"/>
        <family val="2"/>
      </rPr>
      <t>WCASE2019</t>
    </r>
    <r>
      <rPr>
        <sz val="18"/>
        <color indexed="10"/>
        <rFont val="Arial"/>
        <family val="2"/>
      </rPr>
      <t xml:space="preserve"> for 10% off</t>
    </r>
  </si>
  <si>
    <t>Promo Code: WCASE2019</t>
  </si>
  <si>
    <t>470306-940</t>
  </si>
  <si>
    <t>Weighing dish, pkg/250</t>
  </si>
  <si>
    <t>9780357020425</t>
  </si>
  <si>
    <t>Burton, L.D. (2016). Agriscience: Fundamentals and applications (6th ed.). Clifton Park, NY: Delmar.</t>
  </si>
  <si>
    <t>470014-892</t>
  </si>
  <si>
    <t>Koel L. &amp; Mazur, G.A. (2019). Agricultural Technical Systems and Mechanics. Orland Park, IL: ATP.</t>
  </si>
  <si>
    <t>978-0-8269-3680-6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</si>
</sst>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44" formatCode="_(&quot;$&quot;* #,##0.00_);_(&quot;$&quot;* \(#,##0.00\);_(&quot;$&quot;* &quot;-&quot;??_);_(@_)"/>
    <numFmt numFmtId="164" formatCode="&quot;$&quot;#,##0.00"/>
  </numFmts>
  <fonts count="79" x14ac:knownFonts="1">
    <font>
      <sz val="11"/>
      <color theme="1"/>
      <name val="Calibri"/>
      <family val="2"/>
      <scheme val="minor"/>
    </font>
    <font>
      <sz val="24"/>
      <color indexed="9"/>
      <name val="Arial"/>
      <family val="2"/>
    </font>
    <font>
      <b/>
      <sz val="10"/>
      <name val="Arial"/>
      <family val="2"/>
    </font>
    <font>
      <b/>
      <sz val="9"/>
      <name val="Arial"/>
      <family val="2"/>
    </font>
    <font>
      <sz val="10"/>
      <name val="Arial"/>
      <family val="2"/>
    </font>
    <font>
      <sz val="12"/>
      <color indexed="8"/>
      <name val="Arial"/>
      <family val="2"/>
    </font>
    <font>
      <b/>
      <sz val="12"/>
      <color indexed="8"/>
      <name val="Arial"/>
      <family val="2"/>
    </font>
    <font>
      <sz val="14"/>
      <name val="Arial"/>
      <family val="2"/>
    </font>
    <font>
      <b/>
      <sz val="14"/>
      <name val="Arial"/>
      <family val="2"/>
    </font>
    <font>
      <sz val="24"/>
      <name val="Arial"/>
      <family val="2"/>
    </font>
    <font>
      <b/>
      <sz val="14"/>
      <color indexed="13"/>
      <name val="Arial"/>
      <family val="2"/>
    </font>
    <font>
      <b/>
      <sz val="11"/>
      <name val="Arial"/>
      <family val="2"/>
    </font>
    <font>
      <b/>
      <i/>
      <sz val="18"/>
      <color indexed="10"/>
      <name val="Arial"/>
      <family val="2"/>
    </font>
    <font>
      <sz val="18"/>
      <color indexed="10"/>
      <name val="Arial"/>
      <family val="2"/>
    </font>
    <font>
      <sz val="16"/>
      <name val="Arial"/>
      <family val="2"/>
    </font>
    <font>
      <sz val="10"/>
      <name val="Arial"/>
      <family val="2"/>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2"/>
      <color theme="1"/>
      <name val="Arial"/>
      <family val="2"/>
    </font>
    <font>
      <sz val="10"/>
      <color theme="1"/>
      <name val="Arial"/>
      <family val="2"/>
    </font>
    <font>
      <sz val="14"/>
      <color theme="1"/>
      <name val="Arial"/>
      <family val="2"/>
    </font>
    <font>
      <sz val="14"/>
      <color rgb="FFFF0000"/>
      <name val="Arial"/>
      <family val="2"/>
    </font>
    <font>
      <sz val="11"/>
      <color theme="1"/>
      <name val="Arial"/>
      <family val="2"/>
    </font>
    <font>
      <b/>
      <sz val="20"/>
      <color rgb="FFFF0000"/>
      <name val="Arial"/>
      <family val="2"/>
    </font>
    <font>
      <strike/>
      <sz val="11"/>
      <color theme="1"/>
      <name val="Arial"/>
      <family val="2"/>
    </font>
    <font>
      <i/>
      <sz val="10"/>
      <color theme="1"/>
      <name val="Arial"/>
      <family val="2"/>
    </font>
    <font>
      <b/>
      <sz val="14"/>
      <color theme="1"/>
      <name val="Arial"/>
      <family val="2"/>
    </font>
    <font>
      <sz val="10"/>
      <color rgb="FF000000"/>
      <name val="Arial"/>
      <family val="2"/>
    </font>
    <font>
      <b/>
      <sz val="10"/>
      <color theme="1"/>
      <name val="Arial"/>
      <family val="2"/>
    </font>
    <font>
      <sz val="10"/>
      <color theme="1"/>
      <name val="Calibri"/>
      <family val="2"/>
      <scheme val="minor"/>
    </font>
    <font>
      <u/>
      <sz val="11"/>
      <color theme="10"/>
      <name val="Arial"/>
      <family val="2"/>
    </font>
    <font>
      <b/>
      <sz val="13"/>
      <color theme="1"/>
      <name val="Arial"/>
      <family val="2"/>
    </font>
    <font>
      <b/>
      <sz val="13"/>
      <color rgb="FFFF0000"/>
      <name val="Arial"/>
      <family val="2"/>
    </font>
    <font>
      <sz val="12"/>
      <color rgb="FF000000"/>
      <name val="Arial"/>
      <family val="2"/>
    </font>
    <font>
      <b/>
      <sz val="12"/>
      <color rgb="FF000000"/>
      <name val="Arial"/>
      <family val="2"/>
    </font>
    <font>
      <b/>
      <sz val="10"/>
      <color rgb="FFFF0000"/>
      <name val="Arial"/>
      <family val="2"/>
    </font>
    <font>
      <b/>
      <sz val="11"/>
      <color rgb="FFFF0000"/>
      <name val="Arial"/>
      <family val="2"/>
    </font>
    <font>
      <b/>
      <sz val="12"/>
      <color theme="1"/>
      <name val="Arial"/>
      <family val="2"/>
    </font>
    <font>
      <sz val="12"/>
      <color theme="1"/>
      <name val="Calibri"/>
      <family val="2"/>
      <scheme val="minor"/>
    </font>
    <font>
      <b/>
      <sz val="14"/>
      <color rgb="FFFF0000"/>
      <name val="Arial"/>
      <family val="2"/>
    </font>
    <font>
      <b/>
      <sz val="22"/>
      <color theme="1"/>
      <name val="Calibri"/>
      <family val="2"/>
      <scheme val="minor"/>
    </font>
    <font>
      <u/>
      <sz val="12"/>
      <color theme="10"/>
      <name val="Arial"/>
      <family val="2"/>
    </font>
    <font>
      <u/>
      <sz val="12"/>
      <color theme="1"/>
      <name val="Arial"/>
      <family val="2"/>
    </font>
    <font>
      <sz val="11"/>
      <color rgb="FFFF0000"/>
      <name val="Arial"/>
      <family val="2"/>
    </font>
    <font>
      <b/>
      <sz val="11"/>
      <color theme="1"/>
      <name val="Arial"/>
      <family val="2"/>
    </font>
    <font>
      <sz val="18"/>
      <color rgb="FFFF0000"/>
      <name val="Arial"/>
      <family val="2"/>
    </font>
    <font>
      <sz val="14"/>
      <name val="Calibri"/>
      <family val="2"/>
      <scheme val="minor"/>
    </font>
    <font>
      <sz val="14"/>
      <color theme="1"/>
      <name val="Calibri"/>
      <family val="2"/>
      <scheme val="minor"/>
    </font>
    <font>
      <b/>
      <u/>
      <sz val="14"/>
      <color theme="10"/>
      <name val="Arial"/>
      <family val="2"/>
    </font>
    <font>
      <sz val="18"/>
      <color theme="1"/>
      <name val="Arial"/>
      <family val="2"/>
    </font>
    <font>
      <b/>
      <sz val="20"/>
      <color theme="1"/>
      <name val="Arial"/>
      <family val="2"/>
    </font>
    <font>
      <b/>
      <sz val="22"/>
      <color theme="1"/>
      <name val="Arial"/>
      <family val="2"/>
    </font>
    <font>
      <b/>
      <sz val="16"/>
      <color theme="1"/>
      <name val="Arial"/>
      <family val="2"/>
    </font>
    <font>
      <sz val="11"/>
      <color rgb="FF000000"/>
      <name val="Arial"/>
      <family val="2"/>
    </font>
    <font>
      <sz val="11"/>
      <color theme="1"/>
      <name val="Calibri"/>
      <family val="2"/>
    </font>
    <font>
      <b/>
      <sz val="14"/>
      <color rgb="FF000000"/>
      <name val="Arial"/>
      <family val="2"/>
    </font>
    <font>
      <sz val="14"/>
      <color rgb="FF000000"/>
      <name val="Arial"/>
      <family val="2"/>
    </font>
    <font>
      <sz val="10"/>
      <color theme="1"/>
      <name val="Calibri"/>
      <family val="2"/>
    </font>
    <font>
      <sz val="10"/>
      <color indexed="8"/>
      <name val="Arial"/>
      <family val="2"/>
    </font>
    <font>
      <sz val="11"/>
      <color indexed="8"/>
      <name val="Calibri"/>
      <family val="2"/>
    </font>
    <font>
      <b/>
      <sz val="18"/>
      <color theme="3"/>
      <name val="Cambria"/>
      <family val="2"/>
    </font>
    <font>
      <sz val="10"/>
      <color rgb="FF555555"/>
      <name val="Arial"/>
      <family val="2"/>
    </font>
  </fonts>
  <fills count="39">
    <fill>
      <patternFill patternType="none"/>
    </fill>
    <fill>
      <patternFill patternType="gray125"/>
    </fill>
    <fill>
      <patternFill patternType="solid">
        <fgColor indexed="22"/>
        <bgColor indexed="64"/>
      </patternFill>
    </fill>
    <fill>
      <patternFill patternType="solid">
        <fgColor indexed="12"/>
        <bgColor indexed="5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FFFF00"/>
        <bgColor indexed="50"/>
      </patternFill>
    </fill>
    <fill>
      <patternFill patternType="solid">
        <fgColor rgb="FFC0C0C0"/>
        <bgColor rgb="FF000000"/>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50">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9" fillId="28" borderId="0" applyNumberFormat="0" applyBorder="0" applyAlignment="0" applyProtection="0"/>
    <xf numFmtId="0" fontId="20" fillId="29" borderId="15" applyNumberFormat="0" applyAlignment="0" applyProtection="0"/>
    <xf numFmtId="0" fontId="21" fillId="30" borderId="16" applyNumberFormat="0" applyAlignment="0" applyProtection="0"/>
    <xf numFmtId="44" fontId="17" fillId="0" borderId="0" applyFont="0" applyFill="0" applyBorder="0" applyAlignment="0" applyProtection="0"/>
    <xf numFmtId="0" fontId="22" fillId="0" borderId="0" applyNumberFormat="0" applyFill="0" applyBorder="0" applyAlignment="0" applyProtection="0"/>
    <xf numFmtId="0" fontId="23" fillId="31" borderId="0" applyNumberFormat="0" applyBorder="0" applyAlignment="0" applyProtection="0"/>
    <xf numFmtId="0" fontId="24" fillId="0" borderId="17" applyNumberFormat="0" applyFill="0" applyAlignment="0" applyProtection="0"/>
    <xf numFmtId="0" fontId="25" fillId="0" borderId="18" applyNumberFormat="0" applyFill="0" applyAlignment="0" applyProtection="0"/>
    <xf numFmtId="0" fontId="26" fillId="0" borderId="19"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8" fillId="32" borderId="15" applyNumberFormat="0" applyAlignment="0" applyProtection="0"/>
    <xf numFmtId="0" fontId="29" fillId="0" borderId="20" applyNumberFormat="0" applyFill="0" applyAlignment="0" applyProtection="0"/>
    <xf numFmtId="0" fontId="30" fillId="33" borderId="0" applyNumberFormat="0" applyBorder="0" applyAlignment="0" applyProtection="0"/>
    <xf numFmtId="0" fontId="15" fillId="0" borderId="0"/>
    <xf numFmtId="0" fontId="17" fillId="34" borderId="21" applyNumberFormat="0" applyFont="0" applyAlignment="0" applyProtection="0"/>
    <xf numFmtId="0" fontId="31" fillId="29" borderId="22" applyNumberFormat="0" applyAlignment="0" applyProtection="0"/>
    <xf numFmtId="0" fontId="32" fillId="0" borderId="0" applyNumberFormat="0" applyFill="0" applyBorder="0" applyAlignment="0" applyProtection="0"/>
    <xf numFmtId="0" fontId="33" fillId="0" borderId="23" applyNumberFormat="0" applyFill="0" applyAlignment="0" applyProtection="0"/>
    <xf numFmtId="0" fontId="34" fillId="0" borderId="0" applyNumberFormat="0" applyFill="0" applyBorder="0" applyAlignment="0" applyProtection="0"/>
    <xf numFmtId="44" fontId="76" fillId="0" borderId="0" applyFont="0" applyFill="0" applyBorder="0" applyAlignment="0" applyProtection="0"/>
    <xf numFmtId="0" fontId="4" fillId="0" borderId="0"/>
    <xf numFmtId="0" fontId="76" fillId="34" borderId="21" applyNumberFormat="0" applyFont="0" applyAlignment="0" applyProtection="0"/>
    <xf numFmtId="9" fontId="4" fillId="0" borderId="0" applyFont="0" applyFill="0" applyBorder="0" applyAlignment="0" applyProtection="0"/>
    <xf numFmtId="0" fontId="77" fillId="0" borderId="0" applyNumberFormat="0" applyFill="0" applyBorder="0" applyAlignment="0" applyProtection="0"/>
  </cellStyleXfs>
  <cellXfs count="349">
    <xf numFmtId="0" fontId="0" fillId="0" borderId="0" xfId="0"/>
    <xf numFmtId="0" fontId="2" fillId="2" borderId="1" xfId="0" applyFont="1" applyFill="1" applyBorder="1" applyAlignment="1">
      <alignment horizontal="center" vertical="center" wrapText="1"/>
    </xf>
    <xf numFmtId="0" fontId="0" fillId="0" borderId="0" xfId="0" applyBorder="1"/>
    <xf numFmtId="0" fontId="0" fillId="0" borderId="0" xfId="0" applyProtection="1">
      <protection locked="0"/>
    </xf>
    <xf numFmtId="0" fontId="0" fillId="0" borderId="0" xfId="0" applyBorder="1" applyProtection="1">
      <protection locked="0"/>
    </xf>
    <xf numFmtId="0" fontId="0" fillId="0" borderId="0" xfId="0" applyProtection="1"/>
    <xf numFmtId="0" fontId="2" fillId="2" borderId="1" xfId="0" applyFont="1" applyFill="1" applyBorder="1" applyAlignment="1" applyProtection="1">
      <alignment horizontal="center" vertical="center" wrapText="1"/>
    </xf>
    <xf numFmtId="0" fontId="0" fillId="0" borderId="0" xfId="0" applyBorder="1" applyProtection="1"/>
    <xf numFmtId="0" fontId="35" fillId="0" borderId="0" xfId="0" applyFont="1"/>
    <xf numFmtId="0" fontId="36" fillId="0" borderId="1" xfId="0" applyFont="1" applyBorder="1" applyAlignment="1">
      <alignment horizontal="center" wrapText="1"/>
    </xf>
    <xf numFmtId="0" fontId="36" fillId="0" borderId="1" xfId="0" applyFont="1" applyBorder="1" applyAlignment="1">
      <alignment vertical="top" wrapText="1"/>
    </xf>
    <xf numFmtId="0" fontId="0" fillId="0" borderId="0" xfId="0" applyAlignment="1" applyProtection="1">
      <alignment horizontal="center"/>
    </xf>
    <xf numFmtId="164" fontId="37" fillId="0" borderId="1" xfId="0" applyNumberFormat="1" applyFont="1" applyBorder="1" applyProtection="1"/>
    <xf numFmtId="164" fontId="37" fillId="0" borderId="1" xfId="0" applyNumberFormat="1" applyFont="1" applyBorder="1" applyAlignment="1" applyProtection="1">
      <alignment horizontal="right"/>
    </xf>
    <xf numFmtId="0" fontId="4" fillId="0" borderId="1" xfId="0" applyFont="1" applyBorder="1" applyAlignment="1">
      <alignment horizontal="center" wrapText="1"/>
    </xf>
    <xf numFmtId="0" fontId="4" fillId="0" borderId="1" xfId="0" applyFont="1" applyBorder="1" applyAlignment="1">
      <alignment vertical="top" wrapText="1"/>
    </xf>
    <xf numFmtId="0" fontId="36" fillId="0" borderId="1" xfId="0" applyFont="1" applyBorder="1" applyProtection="1"/>
    <xf numFmtId="164" fontId="38" fillId="0" borderId="1" xfId="0" applyNumberFormat="1" applyFont="1" applyBorder="1" applyProtection="1"/>
    <xf numFmtId="0" fontId="2" fillId="2" borderId="2" xfId="0" applyFont="1" applyFill="1" applyBorder="1" applyAlignment="1">
      <alignment horizontal="center" vertical="center" wrapText="1"/>
    </xf>
    <xf numFmtId="0" fontId="36" fillId="0" borderId="1" xfId="0" applyFont="1" applyBorder="1" applyAlignment="1">
      <alignment wrapText="1"/>
    </xf>
    <xf numFmtId="0" fontId="2" fillId="2" borderId="3" xfId="0" applyFont="1" applyFill="1" applyBorder="1" applyAlignment="1">
      <alignment horizontal="center" vertical="center" wrapText="1"/>
    </xf>
    <xf numFmtId="0" fontId="36" fillId="0" borderId="1" xfId="0" applyFont="1" applyBorder="1" applyAlignment="1">
      <alignment vertical="top"/>
    </xf>
    <xf numFmtId="0" fontId="36" fillId="0" borderId="1" xfId="0" applyFont="1" applyBorder="1" applyAlignment="1">
      <alignment horizontal="left"/>
    </xf>
    <xf numFmtId="0" fontId="36" fillId="0" borderId="1" xfId="0" applyFont="1" applyBorder="1" applyAlignment="1">
      <alignment horizontal="center"/>
    </xf>
    <xf numFmtId="0" fontId="36" fillId="0" borderId="1" xfId="0" applyFont="1" applyBorder="1"/>
    <xf numFmtId="0" fontId="3" fillId="2" borderId="1" xfId="0" applyFont="1" applyFill="1" applyBorder="1" applyAlignment="1" applyProtection="1">
      <alignment horizontal="center" vertical="center" wrapText="1"/>
    </xf>
    <xf numFmtId="0" fontId="4" fillId="0" borderId="1" xfId="0" applyFont="1" applyBorder="1" applyAlignment="1" applyProtection="1">
      <alignment horizontal="center" wrapText="1"/>
    </xf>
    <xf numFmtId="0" fontId="4" fillId="0" borderId="1" xfId="0" applyFont="1" applyBorder="1" applyAlignment="1" applyProtection="1">
      <alignment vertical="top" wrapText="1"/>
    </xf>
    <xf numFmtId="0" fontId="36" fillId="0" borderId="1" xfId="0" applyFont="1" applyBorder="1" applyAlignment="1" applyProtection="1">
      <alignment horizontal="center" wrapText="1"/>
    </xf>
    <xf numFmtId="0" fontId="36" fillId="0" borderId="1" xfId="0" applyFont="1" applyBorder="1" applyAlignment="1" applyProtection="1">
      <alignment vertical="top" wrapText="1"/>
    </xf>
    <xf numFmtId="164" fontId="36" fillId="0" borderId="4" xfId="0" applyNumberFormat="1" applyFont="1" applyFill="1" applyBorder="1" applyProtection="1"/>
    <xf numFmtId="0" fontId="36" fillId="0" borderId="0" xfId="0" applyFont="1" applyBorder="1" applyAlignment="1" applyProtection="1">
      <alignment horizontal="center" wrapText="1"/>
    </xf>
    <xf numFmtId="0" fontId="36" fillId="0" borderId="0" xfId="0" applyFont="1" applyBorder="1" applyAlignment="1" applyProtection="1">
      <alignment wrapText="1"/>
    </xf>
    <xf numFmtId="0" fontId="36" fillId="0" borderId="0" xfId="0" applyFont="1" applyBorder="1" applyAlignment="1" applyProtection="1">
      <alignment vertical="top" wrapText="1"/>
    </xf>
    <xf numFmtId="0" fontId="36" fillId="0" borderId="1" xfId="0" applyFont="1" applyBorder="1" applyAlignment="1" applyProtection="1">
      <alignment horizontal="center"/>
    </xf>
    <xf numFmtId="164" fontId="36" fillId="0" borderId="4" xfId="0" applyNumberFormat="1" applyFont="1" applyBorder="1" applyAlignment="1" applyProtection="1">
      <alignment vertical="top"/>
    </xf>
    <xf numFmtId="0" fontId="36" fillId="0" borderId="1" xfId="0" applyFont="1" applyBorder="1" applyAlignment="1" applyProtection="1">
      <alignment vertical="top"/>
    </xf>
    <xf numFmtId="0" fontId="36" fillId="0" borderId="1" xfId="0" applyFont="1" applyBorder="1" applyAlignment="1" applyProtection="1">
      <alignment horizontal="center" vertical="top"/>
    </xf>
    <xf numFmtId="0" fontId="0" fillId="0" borderId="0" xfId="0" applyAlignment="1" applyProtection="1">
      <alignment wrapText="1"/>
    </xf>
    <xf numFmtId="164" fontId="0" fillId="0" borderId="0" xfId="0" applyNumberFormat="1" applyProtection="1"/>
    <xf numFmtId="0" fontId="36" fillId="0" borderId="1" xfId="0" applyFont="1" applyBorder="1" applyAlignment="1" applyProtection="1">
      <alignment horizontal="center" vertical="top" wrapText="1"/>
    </xf>
    <xf numFmtId="0" fontId="4" fillId="0" borderId="1" xfId="0" applyFont="1" applyBorder="1" applyAlignment="1" applyProtection="1">
      <alignment horizontal="center" vertical="top" wrapText="1"/>
    </xf>
    <xf numFmtId="164" fontId="36" fillId="0" borderId="4" xfId="0" applyNumberFormat="1" applyFont="1" applyFill="1" applyBorder="1" applyAlignment="1" applyProtection="1">
      <alignment vertical="top"/>
    </xf>
    <xf numFmtId="0" fontId="36" fillId="0" borderId="1" xfId="0" applyFont="1" applyFill="1" applyBorder="1" applyAlignment="1" applyProtection="1">
      <alignment horizontal="center" vertical="top" wrapText="1"/>
    </xf>
    <xf numFmtId="0" fontId="36" fillId="0" borderId="1" xfId="0" applyFont="1" applyFill="1" applyBorder="1" applyAlignment="1" applyProtection="1">
      <alignment vertical="top" wrapText="1"/>
    </xf>
    <xf numFmtId="0" fontId="36" fillId="0" borderId="1" xfId="0" applyFont="1" applyFill="1" applyBorder="1" applyAlignment="1" applyProtection="1">
      <alignment horizontal="center" wrapText="1"/>
    </xf>
    <xf numFmtId="0" fontId="36" fillId="0" borderId="1" xfId="0" applyFont="1" applyBorder="1" applyAlignment="1">
      <alignment horizontal="center" vertical="top" wrapText="1"/>
    </xf>
    <xf numFmtId="0" fontId="39" fillId="0" borderId="0" xfId="0" applyFont="1" applyProtection="1"/>
    <xf numFmtId="0" fontId="40" fillId="0" borderId="0" xfId="0" applyFont="1" applyAlignment="1" applyProtection="1"/>
    <xf numFmtId="164" fontId="39" fillId="0" borderId="1" xfId="0" applyNumberFormat="1" applyFont="1" applyBorder="1" applyProtection="1"/>
    <xf numFmtId="0" fontId="39" fillId="0" borderId="0" xfId="0" applyFont="1" applyBorder="1" applyProtection="1"/>
    <xf numFmtId="0" fontId="39" fillId="0" borderId="0" xfId="0" applyFont="1" applyAlignment="1" applyProtection="1">
      <alignment wrapText="1"/>
    </xf>
    <xf numFmtId="164" fontId="39" fillId="0" borderId="1" xfId="0" applyNumberFormat="1" applyFont="1" applyBorder="1" applyAlignment="1" applyProtection="1">
      <alignment vertical="top"/>
    </xf>
    <xf numFmtId="0" fontId="39" fillId="0" borderId="0" xfId="0" applyFont="1" applyBorder="1" applyAlignment="1" applyProtection="1">
      <alignment vertical="top"/>
    </xf>
    <xf numFmtId="0" fontId="39" fillId="0" borderId="0" xfId="0" applyFont="1" applyAlignment="1" applyProtection="1">
      <alignment vertical="top"/>
    </xf>
    <xf numFmtId="0" fontId="41" fillId="0" borderId="0" xfId="0" applyFont="1" applyAlignment="1" applyProtection="1">
      <alignment vertical="top"/>
    </xf>
    <xf numFmtId="164" fontId="39" fillId="0" borderId="4" xfId="0" applyNumberFormat="1" applyFont="1" applyBorder="1" applyProtection="1"/>
    <xf numFmtId="0" fontId="42" fillId="0" borderId="5" xfId="0" applyFont="1" applyBorder="1" applyAlignment="1" applyProtection="1">
      <alignment vertical="top" wrapText="1"/>
    </xf>
    <xf numFmtId="0" fontId="43" fillId="0" borderId="0" xfId="0" applyFont="1" applyProtection="1"/>
    <xf numFmtId="164" fontId="43" fillId="0" borderId="1" xfId="0" applyNumberFormat="1" applyFont="1" applyBorder="1" applyProtection="1"/>
    <xf numFmtId="0" fontId="42" fillId="0" borderId="5" xfId="0" applyFont="1" applyBorder="1" applyAlignment="1" applyProtection="1">
      <alignment horizontal="center" vertical="center" wrapText="1"/>
    </xf>
    <xf numFmtId="0" fontId="36" fillId="0" borderId="1" xfId="0" applyFont="1" applyBorder="1" applyAlignment="1" applyProtection="1">
      <alignment horizontal="center" vertical="center"/>
    </xf>
    <xf numFmtId="0" fontId="36" fillId="0" borderId="0" xfId="0" applyFont="1" applyBorder="1" applyAlignment="1" applyProtection="1">
      <alignment horizontal="center" vertical="center"/>
    </xf>
    <xf numFmtId="0" fontId="44" fillId="0" borderId="0" xfId="0" applyFont="1" applyAlignment="1" applyProtection="1">
      <alignment horizontal="center" vertical="center"/>
    </xf>
    <xf numFmtId="0" fontId="36" fillId="0" borderId="1" xfId="0" applyFont="1" applyBorder="1" applyAlignment="1" applyProtection="1">
      <alignment horizontal="center" vertical="center" wrapText="1"/>
    </xf>
    <xf numFmtId="0" fontId="36" fillId="0" borderId="0" xfId="0" applyFont="1" applyAlignment="1" applyProtection="1">
      <alignment horizontal="center" vertical="center"/>
    </xf>
    <xf numFmtId="0" fontId="45" fillId="0" borderId="6" xfId="0" applyFont="1" applyBorder="1" applyAlignment="1" applyProtection="1">
      <alignment horizontal="center" vertical="center"/>
    </xf>
    <xf numFmtId="0" fontId="46" fillId="0" borderId="0" xfId="0" applyFont="1" applyAlignment="1" applyProtection="1">
      <alignment horizontal="center" vertical="center"/>
    </xf>
    <xf numFmtId="0" fontId="39" fillId="0" borderId="0" xfId="0" applyFont="1" applyProtection="1">
      <protection locked="0"/>
    </xf>
    <xf numFmtId="0" fontId="39" fillId="0" borderId="0" xfId="0" applyFont="1"/>
    <xf numFmtId="0" fontId="39" fillId="0" borderId="1" xfId="0" applyFont="1" applyBorder="1"/>
    <xf numFmtId="0" fontId="39" fillId="0" borderId="0" xfId="0" applyFont="1" applyBorder="1"/>
    <xf numFmtId="0" fontId="47" fillId="0" borderId="1" xfId="35" applyFont="1" applyFill="1" applyBorder="1" applyAlignment="1" applyProtection="1">
      <alignment vertical="top" wrapText="1"/>
    </xf>
    <xf numFmtId="0" fontId="39" fillId="0" borderId="0" xfId="0" applyFont="1" applyAlignment="1" applyProtection="1">
      <alignment wrapText="1"/>
    </xf>
    <xf numFmtId="0" fontId="39" fillId="0" borderId="0" xfId="0" applyFont="1" applyFill="1" applyProtection="1"/>
    <xf numFmtId="0" fontId="39" fillId="0" borderId="0" xfId="0" applyFont="1" applyFill="1" applyAlignment="1" applyProtection="1">
      <alignment wrapText="1"/>
    </xf>
    <xf numFmtId="0" fontId="4" fillId="0" borderId="1" xfId="0" applyFont="1" applyFill="1" applyBorder="1" applyAlignment="1" applyProtection="1">
      <alignment horizontal="center" vertical="center" wrapText="1"/>
    </xf>
    <xf numFmtId="0" fontId="36" fillId="0" borderId="0" xfId="0" applyFont="1" applyAlignment="1">
      <alignment horizontal="center" vertical="center"/>
    </xf>
    <xf numFmtId="0" fontId="4" fillId="0" borderId="1" xfId="0" applyFont="1" applyFill="1" applyBorder="1" applyAlignment="1" applyProtection="1">
      <alignment horizontal="left" vertical="center" wrapText="1"/>
    </xf>
    <xf numFmtId="164" fontId="4" fillId="0" borderId="4" xfId="0" applyNumberFormat="1" applyFont="1" applyFill="1" applyBorder="1" applyAlignment="1" applyProtection="1">
      <alignment vertical="center" wrapText="1"/>
    </xf>
    <xf numFmtId="164" fontId="39" fillId="0" borderId="1" xfId="0" applyNumberFormat="1" applyFont="1" applyBorder="1" applyAlignment="1" applyProtection="1">
      <alignment vertical="center"/>
    </xf>
    <xf numFmtId="164" fontId="7" fillId="0" borderId="1" xfId="0" applyNumberFormat="1" applyFont="1" applyFill="1" applyBorder="1" applyAlignment="1" applyProtection="1">
      <alignment horizontal="right" vertical="center" wrapText="1"/>
    </xf>
    <xf numFmtId="0" fontId="0" fillId="0" borderId="1" xfId="0" applyBorder="1" applyAlignment="1" applyProtection="1">
      <alignment horizontal="center"/>
    </xf>
    <xf numFmtId="0" fontId="36" fillId="0" borderId="0" xfId="0" applyFont="1" applyBorder="1" applyAlignment="1" applyProtection="1">
      <alignment horizontal="center"/>
    </xf>
    <xf numFmtId="164" fontId="48" fillId="0" borderId="1" xfId="0" applyNumberFormat="1" applyFont="1" applyBorder="1" applyAlignment="1" applyProtection="1"/>
    <xf numFmtId="164" fontId="49" fillId="0" borderId="1" xfId="0" applyNumberFormat="1" applyFont="1" applyBorder="1" applyAlignment="1" applyProtection="1"/>
    <xf numFmtId="164" fontId="48" fillId="0" borderId="1" xfId="0" applyNumberFormat="1" applyFont="1" applyBorder="1" applyAlignment="1" applyProtection="1">
      <alignment horizontal="right"/>
    </xf>
    <xf numFmtId="0" fontId="0" fillId="0" borderId="0" xfId="0" applyBorder="1" applyAlignment="1" applyProtection="1">
      <alignment horizontal="center"/>
    </xf>
    <xf numFmtId="0" fontId="36" fillId="0" borderId="0" xfId="0" applyFont="1" applyFill="1" applyBorder="1" applyAlignment="1" applyProtection="1">
      <alignment vertical="top" wrapText="1"/>
    </xf>
    <xf numFmtId="164" fontId="39" fillId="0" borderId="0" xfId="0" applyNumberFormat="1" applyFont="1" applyBorder="1" applyProtection="1"/>
    <xf numFmtId="0" fontId="0" fillId="0" borderId="0" xfId="0" applyAlignment="1" applyProtection="1">
      <alignment horizontal="center"/>
    </xf>
    <xf numFmtId="0" fontId="0" fillId="0" borderId="0" xfId="0" applyAlignment="1"/>
    <xf numFmtId="0" fontId="4" fillId="0" borderId="1" xfId="0" applyFont="1" applyBorder="1" applyAlignment="1" applyProtection="1">
      <alignment horizontal="center" vertical="center"/>
    </xf>
    <xf numFmtId="0" fontId="52" fillId="0" borderId="1"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xf>
    <xf numFmtId="49" fontId="36" fillId="0" borderId="1" xfId="0" applyNumberFormat="1" applyFont="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protection locked="0"/>
    </xf>
    <xf numFmtId="0" fontId="2" fillId="0" borderId="4" xfId="0" applyFont="1" applyFill="1" applyBorder="1" applyAlignment="1" applyProtection="1">
      <alignment horizontal="center" vertical="center" wrapText="1"/>
      <protection locked="0"/>
    </xf>
    <xf numFmtId="0" fontId="11" fillId="0" borderId="4"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top" wrapText="1"/>
    </xf>
    <xf numFmtId="0" fontId="36" fillId="0" borderId="1" xfId="0" applyFont="1" applyFill="1" applyBorder="1" applyAlignment="1" applyProtection="1">
      <alignment horizontal="center" vertical="top"/>
    </xf>
    <xf numFmtId="0" fontId="37" fillId="0" borderId="1" xfId="0" applyFont="1" applyBorder="1" applyAlignment="1" applyProtection="1">
      <alignment horizontal="right"/>
    </xf>
    <xf numFmtId="164" fontId="56" fillId="0" borderId="1" xfId="0" applyNumberFormat="1" applyFont="1" applyBorder="1" applyProtection="1"/>
    <xf numFmtId="0" fontId="4" fillId="36" borderId="1" xfId="0" applyFont="1" applyFill="1" applyBorder="1" applyAlignment="1">
      <alignment horizontal="center" vertical="center" wrapText="1"/>
    </xf>
    <xf numFmtId="0" fontId="4" fillId="36" borderId="1" xfId="0" applyFont="1" applyFill="1" applyBorder="1" applyAlignment="1">
      <alignment horizontal="left" vertical="center" wrapText="1"/>
    </xf>
    <xf numFmtId="0" fontId="39" fillId="0" borderId="0" xfId="0" applyFont="1" applyAlignment="1">
      <alignment horizontal="left" vertical="top" wrapText="1"/>
    </xf>
    <xf numFmtId="0" fontId="33" fillId="0" borderId="0" xfId="0" applyFont="1"/>
    <xf numFmtId="0" fontId="14" fillId="0" borderId="0" xfId="0" applyFont="1" applyFill="1" applyAlignment="1"/>
    <xf numFmtId="0" fontId="36" fillId="0" borderId="1" xfId="0" applyFont="1" applyFill="1" applyBorder="1" applyAlignment="1" applyProtection="1">
      <alignment horizontal="center" vertical="center"/>
    </xf>
    <xf numFmtId="0" fontId="44" fillId="36" borderId="1" xfId="0" applyFont="1" applyFill="1" applyBorder="1" applyAlignment="1" applyProtection="1">
      <alignment horizontal="center" vertical="center"/>
    </xf>
    <xf numFmtId="0" fontId="36" fillId="36" borderId="1" xfId="0" applyFont="1" applyFill="1" applyBorder="1" applyAlignment="1" applyProtection="1">
      <alignment horizontal="center" wrapText="1"/>
    </xf>
    <xf numFmtId="0" fontId="36" fillId="36" borderId="1" xfId="0" applyFont="1" applyFill="1" applyBorder="1" applyAlignment="1" applyProtection="1">
      <alignment vertical="top" wrapText="1"/>
    </xf>
    <xf numFmtId="0" fontId="36" fillId="36" borderId="1" xfId="0" applyFont="1" applyFill="1" applyBorder="1" applyAlignment="1" applyProtection="1">
      <alignment horizontal="center" vertical="center"/>
    </xf>
    <xf numFmtId="0" fontId="36" fillId="36" borderId="1" xfId="0" applyFont="1" applyFill="1" applyBorder="1" applyAlignment="1" applyProtection="1">
      <alignment horizontal="center" vertical="center" wrapText="1"/>
    </xf>
    <xf numFmtId="0" fontId="56" fillId="0" borderId="7" xfId="0" applyFont="1" applyBorder="1" applyAlignment="1" applyProtection="1">
      <alignment horizontal="left"/>
    </xf>
    <xf numFmtId="44" fontId="37" fillId="0" borderId="1" xfId="28" applyFont="1" applyBorder="1" applyAlignment="1" applyProtection="1">
      <alignment horizontal="right"/>
    </xf>
    <xf numFmtId="0" fontId="57" fillId="0" borderId="0" xfId="0" applyFont="1" applyAlignment="1" applyProtection="1">
      <alignment horizontal="left"/>
    </xf>
    <xf numFmtId="0" fontId="36" fillId="0" borderId="0" xfId="0" applyFont="1" applyFill="1" applyAlignment="1">
      <alignment horizontal="center" vertical="center"/>
    </xf>
    <xf numFmtId="164" fontId="39" fillId="0" borderId="1" xfId="0" applyNumberFormat="1" applyFont="1" applyFill="1" applyBorder="1" applyAlignment="1" applyProtection="1">
      <alignment vertical="top"/>
    </xf>
    <xf numFmtId="0" fontId="44" fillId="0" borderId="0" xfId="0" applyFont="1" applyFill="1" applyAlignment="1">
      <alignment horizontal="center"/>
    </xf>
    <xf numFmtId="0" fontId="4" fillId="0" borderId="1" xfId="0" applyFont="1" applyFill="1" applyBorder="1" applyAlignment="1" applyProtection="1">
      <alignment vertical="top" wrapText="1"/>
    </xf>
    <xf numFmtId="0" fontId="36" fillId="0" borderId="1" xfId="0" applyFont="1" applyFill="1" applyBorder="1" applyAlignment="1" applyProtection="1">
      <alignment vertical="top"/>
    </xf>
    <xf numFmtId="0" fontId="36" fillId="0" borderId="0" xfId="0" applyNumberFormat="1" applyFont="1" applyFill="1" applyBorder="1" applyAlignment="1">
      <alignment horizontal="center" vertical="center" wrapText="1"/>
    </xf>
    <xf numFmtId="49" fontId="36" fillId="0" borderId="1" xfId="0" applyNumberFormat="1" applyFont="1" applyBorder="1" applyAlignment="1">
      <alignment horizont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64" fontId="16" fillId="0" borderId="1" xfId="0" applyNumberFormat="1" applyFont="1" applyBorder="1" applyAlignment="1" applyProtection="1">
      <alignment horizontal="center" vertical="center"/>
    </xf>
    <xf numFmtId="0" fontId="44" fillId="0" borderId="1" xfId="0" applyFont="1" applyFill="1" applyBorder="1" applyAlignment="1" applyProtection="1">
      <alignment vertical="center" wrapText="1"/>
    </xf>
    <xf numFmtId="0" fontId="4" fillId="0" borderId="1" xfId="0" applyFont="1" applyFill="1" applyBorder="1" applyAlignment="1" applyProtection="1">
      <alignment horizontal="center" vertical="center"/>
    </xf>
    <xf numFmtId="0" fontId="52" fillId="36" borderId="1" xfId="0" applyFont="1" applyFill="1" applyBorder="1" applyAlignment="1">
      <alignment horizontal="center" vertical="center" wrapText="1"/>
    </xf>
    <xf numFmtId="0" fontId="4" fillId="0" borderId="1" xfId="0" applyFont="1" applyFill="1" applyBorder="1" applyAlignment="1" applyProtection="1">
      <alignment horizontal="center" wrapText="1"/>
    </xf>
    <xf numFmtId="0" fontId="36" fillId="0" borderId="0" xfId="0" applyFont="1" applyFill="1"/>
    <xf numFmtId="0" fontId="36" fillId="0" borderId="1" xfId="0" applyFont="1" applyBorder="1" applyAlignment="1">
      <alignment horizontal="center" vertical="center" wrapText="1"/>
    </xf>
    <xf numFmtId="0" fontId="70" fillId="0" borderId="0" xfId="0" applyFont="1" applyFill="1" applyBorder="1" applyProtection="1"/>
    <xf numFmtId="0" fontId="70" fillId="0" borderId="0" xfId="0" applyFont="1" applyFill="1" applyBorder="1" applyProtection="1">
      <protection locked="0"/>
    </xf>
    <xf numFmtId="164" fontId="44" fillId="0" borderId="0" xfId="0" applyNumberFormat="1" applyFont="1" applyFill="1" applyBorder="1" applyProtection="1"/>
    <xf numFmtId="0" fontId="44" fillId="0" borderId="0" xfId="0" applyFont="1" applyFill="1" applyBorder="1" applyProtection="1"/>
    <xf numFmtId="0" fontId="44" fillId="0" borderId="0" xfId="0" applyFont="1" applyFill="1" applyBorder="1" applyAlignment="1" applyProtection="1">
      <alignment horizontal="center"/>
    </xf>
    <xf numFmtId="164" fontId="73" fillId="0" borderId="24" xfId="0" applyNumberFormat="1" applyFont="1" applyFill="1" applyBorder="1" applyAlignment="1" applyProtection="1">
      <alignment horizontal="right"/>
    </xf>
    <xf numFmtId="164" fontId="73" fillId="0" borderId="1" xfId="0" applyNumberFormat="1" applyFont="1" applyFill="1" applyBorder="1" applyProtection="1"/>
    <xf numFmtId="0" fontId="43" fillId="0" borderId="5" xfId="0" applyFont="1" applyFill="1" applyBorder="1" applyAlignment="1" applyProtection="1">
      <alignment horizontal="right"/>
    </xf>
    <xf numFmtId="0" fontId="70" fillId="0" borderId="5" xfId="0" applyFont="1" applyFill="1" applyBorder="1" applyAlignment="1" applyProtection="1"/>
    <xf numFmtId="0" fontId="72" fillId="0" borderId="13" xfId="0" applyFont="1" applyFill="1" applyBorder="1" applyAlignment="1" applyProtection="1">
      <alignment horizontal="right"/>
    </xf>
    <xf numFmtId="0" fontId="38" fillId="0" borderId="4" xfId="0" applyFont="1" applyFill="1" applyBorder="1" applyAlignment="1" applyProtection="1">
      <alignment horizontal="right"/>
    </xf>
    <xf numFmtId="0" fontId="70" fillId="0" borderId="6" xfId="0" applyFont="1" applyFill="1" applyBorder="1" applyProtection="1"/>
    <xf numFmtId="0" fontId="70" fillId="0" borderId="6" xfId="0" applyFont="1" applyFill="1" applyBorder="1" applyAlignment="1" applyProtection="1">
      <alignment horizontal="right"/>
    </xf>
    <xf numFmtId="0" fontId="70" fillId="0" borderId="6" xfId="0" applyFont="1" applyFill="1" applyBorder="1" applyAlignment="1" applyProtection="1"/>
    <xf numFmtId="0" fontId="72" fillId="0" borderId="7" xfId="0" applyFont="1" applyFill="1" applyBorder="1" applyAlignment="1" applyProtection="1">
      <alignment horizontal="right"/>
    </xf>
    <xf numFmtId="164" fontId="73" fillId="0" borderId="2" xfId="0" applyNumberFormat="1" applyFont="1" applyFill="1" applyBorder="1" applyProtection="1"/>
    <xf numFmtId="0" fontId="71" fillId="0" borderId="0" xfId="0" applyFont="1" applyFill="1" applyBorder="1" applyAlignment="1" applyProtection="1"/>
    <xf numFmtId="164" fontId="44" fillId="0" borderId="1" xfId="0" applyNumberFormat="1" applyFont="1" applyFill="1" applyBorder="1" applyAlignment="1" applyProtection="1">
      <alignment vertical="center"/>
    </xf>
    <xf numFmtId="8" fontId="39" fillId="0" borderId="1" xfId="0" applyNumberFormat="1" applyFont="1" applyBorder="1" applyAlignment="1" applyProtection="1">
      <alignment horizontal="center" vertical="center"/>
    </xf>
    <xf numFmtId="0" fontId="53" fillId="0" borderId="1" xfId="0" applyFont="1" applyFill="1" applyBorder="1" applyAlignment="1" applyProtection="1">
      <alignment horizontal="center" vertical="center"/>
      <protection locked="0"/>
    </xf>
    <xf numFmtId="0" fontId="44" fillId="0" borderId="1" xfId="0" applyFont="1" applyFill="1" applyBorder="1" applyAlignment="1" applyProtection="1">
      <alignment horizontal="center" vertical="center" wrapText="1"/>
    </xf>
    <xf numFmtId="49" fontId="2" fillId="38" borderId="1" xfId="0" applyNumberFormat="1" applyFont="1" applyFill="1" applyBorder="1" applyAlignment="1" applyProtection="1">
      <alignment horizontal="center" vertical="center" wrapText="1"/>
    </xf>
    <xf numFmtId="0" fontId="2" fillId="38" borderId="1" xfId="0" applyFont="1" applyFill="1" applyBorder="1" applyAlignment="1" applyProtection="1">
      <alignment horizontal="center" vertical="center" wrapText="1"/>
    </xf>
    <xf numFmtId="0" fontId="27" fillId="0" borderId="25" xfId="35" applyBorder="1" applyAlignment="1" applyProtection="1">
      <alignment vertical="center" wrapText="1"/>
    </xf>
    <xf numFmtId="0" fontId="35" fillId="0" borderId="0" xfId="0" applyFont="1" applyAlignment="1">
      <alignment vertical="center" wrapText="1"/>
    </xf>
    <xf numFmtId="0" fontId="50" fillId="0" borderId="0" xfId="0" applyFont="1" applyAlignment="1">
      <alignment vertical="center" wrapText="1"/>
    </xf>
    <xf numFmtId="0" fontId="0" fillId="0" borderId="0" xfId="0" applyAlignment="1">
      <alignment vertical="center" wrapText="1"/>
    </xf>
    <xf numFmtId="0" fontId="51" fillId="0" borderId="0" xfId="0" applyFont="1" applyAlignment="1">
      <alignment vertical="center" wrapText="1"/>
    </xf>
    <xf numFmtId="164" fontId="4" fillId="36" borderId="4" xfId="0" applyNumberFormat="1" applyFont="1" applyFill="1" applyBorder="1" applyProtection="1"/>
    <xf numFmtId="0" fontId="42" fillId="35" borderId="1" xfId="0" applyFont="1" applyFill="1" applyBorder="1" applyAlignment="1" applyProtection="1">
      <alignment vertical="top" wrapText="1"/>
    </xf>
    <xf numFmtId="0" fontId="39" fillId="0" borderId="1" xfId="0" applyFont="1" applyFill="1" applyBorder="1" applyAlignment="1" applyProtection="1">
      <protection locked="0"/>
    </xf>
    <xf numFmtId="0" fontId="54" fillId="0" borderId="0" xfId="0" applyFont="1" applyAlignment="1" applyProtection="1">
      <alignment horizontal="center" wrapText="1"/>
    </xf>
    <xf numFmtId="0" fontId="55" fillId="0" borderId="0" xfId="0" applyFont="1" applyAlignment="1" applyProtection="1">
      <alignment wrapText="1"/>
    </xf>
    <xf numFmtId="49" fontId="35" fillId="0" borderId="1" xfId="0" applyNumberFormat="1" applyFont="1" applyFill="1" applyBorder="1" applyAlignment="1" applyProtection="1">
      <alignment horizontal="left" vertical="top" wrapText="1"/>
      <protection locked="0"/>
    </xf>
    <xf numFmtId="0" fontId="39" fillId="0" borderId="0" xfId="0" applyFont="1" applyAlignment="1" applyProtection="1">
      <alignment horizontal="center"/>
    </xf>
    <xf numFmtId="164" fontId="39" fillId="0" borderId="1" xfId="0" applyNumberFormat="1" applyFont="1" applyFill="1" applyBorder="1" applyProtection="1"/>
    <xf numFmtId="164" fontId="39" fillId="0" borderId="4" xfId="0" applyNumberFormat="1" applyFont="1" applyFill="1" applyBorder="1" applyAlignment="1" applyProtection="1">
      <alignment vertical="top"/>
    </xf>
    <xf numFmtId="0" fontId="75" fillId="0" borderId="1" xfId="0" applyFont="1" applyFill="1" applyBorder="1" applyAlignment="1">
      <alignment horizontal="center" vertical="center"/>
    </xf>
    <xf numFmtId="0" fontId="75" fillId="0" borderId="1" xfId="0" applyFont="1" applyFill="1" applyBorder="1" applyAlignment="1">
      <alignment horizontal="center" vertical="center" wrapText="1"/>
    </xf>
    <xf numFmtId="0" fontId="75" fillId="0" borderId="1" xfId="0" applyFont="1" applyFill="1" applyBorder="1" applyAlignment="1">
      <alignment vertical="center" wrapText="1"/>
    </xf>
    <xf numFmtId="0" fontId="52" fillId="0" borderId="4" xfId="0"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left" vertical="center" wrapText="1"/>
    </xf>
    <xf numFmtId="164" fontId="16" fillId="0" borderId="1" xfId="0" applyNumberFormat="1" applyFont="1" applyFill="1" applyBorder="1" applyAlignment="1" applyProtection="1">
      <alignment horizontal="center" vertical="center"/>
    </xf>
    <xf numFmtId="0" fontId="35" fillId="0" borderId="0" xfId="0" applyFont="1" applyAlignment="1">
      <alignment horizontal="left" vertical="top" wrapText="1"/>
    </xf>
    <xf numFmtId="0" fontId="39" fillId="0" borderId="1" xfId="0" applyFont="1" applyFill="1" applyBorder="1" applyAlignment="1" applyProtection="1">
      <protection locked="0"/>
    </xf>
    <xf numFmtId="0" fontId="42" fillId="35" borderId="1" xfId="0" applyFont="1" applyFill="1" applyBorder="1" applyAlignment="1" applyProtection="1">
      <alignment vertical="top" wrapText="1"/>
    </xf>
    <xf numFmtId="49" fontId="35" fillId="0" borderId="1" xfId="0" applyNumberFormat="1" applyFont="1" applyFill="1" applyBorder="1" applyAlignment="1" applyProtection="1">
      <alignment horizontal="left" vertical="top" wrapText="1"/>
      <protection locked="0"/>
    </xf>
    <xf numFmtId="0" fontId="43" fillId="0" borderId="6" xfId="0" applyFont="1" applyBorder="1" applyAlignment="1" applyProtection="1">
      <alignment horizontal="right"/>
    </xf>
    <xf numFmtId="0" fontId="43" fillId="0" borderId="4" xfId="0" applyFont="1" applyBorder="1" applyAlignment="1" applyProtection="1">
      <alignment horizontal="right"/>
    </xf>
    <xf numFmtId="0" fontId="0" fillId="0" borderId="0" xfId="0" applyAlignment="1" applyProtection="1">
      <alignment horizontal="center"/>
    </xf>
    <xf numFmtId="0" fontId="39" fillId="0" borderId="5" xfId="0" applyFont="1" applyBorder="1" applyAlignment="1" applyProtection="1"/>
    <xf numFmtId="0" fontId="39" fillId="0" borderId="0" xfId="0" applyFont="1" applyAlignment="1" applyProtection="1">
      <alignment horizontal="center"/>
    </xf>
    <xf numFmtId="0" fontId="27" fillId="0" borderId="1" xfId="35" applyBorder="1" applyAlignment="1" applyProtection="1">
      <alignment horizontal="center" vertical="center" wrapText="1"/>
    </xf>
    <xf numFmtId="0" fontId="52" fillId="36" borderId="1" xfId="0" applyFont="1" applyFill="1" applyBorder="1" applyAlignment="1" applyProtection="1">
      <alignment horizontal="center" vertical="center" wrapText="1"/>
      <protection locked="0"/>
    </xf>
    <xf numFmtId="0" fontId="53" fillId="36" borderId="1" xfId="0" applyFont="1" applyFill="1" applyBorder="1" applyAlignment="1" applyProtection="1">
      <alignment horizontal="center" vertical="center"/>
      <protection locked="0"/>
    </xf>
    <xf numFmtId="0" fontId="78" fillId="0" borderId="0" xfId="0" applyFont="1"/>
    <xf numFmtId="0" fontId="27" fillId="0" borderId="1" xfId="35" applyBorder="1" applyAlignment="1" applyProtection="1">
      <alignment horizontal="center" vertical="center"/>
    </xf>
    <xf numFmtId="0" fontId="27" fillId="0" borderId="1" xfId="35" applyBorder="1" applyAlignment="1" applyProtection="1"/>
    <xf numFmtId="8" fontId="36" fillId="0" borderId="1" xfId="0" applyNumberFormat="1" applyFont="1" applyBorder="1" applyAlignment="1">
      <alignment horizontal="right" vertical="top" wrapText="1"/>
    </xf>
    <xf numFmtId="8" fontId="36" fillId="0" borderId="1" xfId="0" applyNumberFormat="1" applyFont="1" applyFill="1" applyBorder="1" applyAlignment="1">
      <alignment horizontal="right" vertical="top" wrapText="1"/>
    </xf>
    <xf numFmtId="0" fontId="44" fillId="0" borderId="0" xfId="0" applyFont="1" applyAlignment="1">
      <alignment horizontal="center" vertical="center"/>
    </xf>
    <xf numFmtId="0" fontId="35" fillId="0" borderId="0" xfId="0" applyFont="1" applyAlignment="1">
      <alignment vertical="center" wrapText="1"/>
    </xf>
    <xf numFmtId="0" fontId="0" fillId="0" borderId="0" xfId="0" applyBorder="1" applyAlignment="1">
      <alignment horizontal="center"/>
    </xf>
    <xf numFmtId="0" fontId="9" fillId="37" borderId="0" xfId="0" applyFont="1" applyFill="1" applyAlignment="1">
      <alignment horizontal="left"/>
    </xf>
    <xf numFmtId="0" fontId="50" fillId="0" borderId="0" xfId="0" applyFont="1" applyAlignment="1">
      <alignment vertical="center" wrapText="1"/>
    </xf>
    <xf numFmtId="0" fontId="0" fillId="0" borderId="0" xfId="0" applyAlignment="1">
      <alignment vertical="center" wrapText="1"/>
    </xf>
    <xf numFmtId="0" fontId="51" fillId="0" borderId="0" xfId="0" applyFont="1" applyAlignment="1">
      <alignment vertical="center" wrapText="1"/>
    </xf>
    <xf numFmtId="0" fontId="33" fillId="0" borderId="0" xfId="0" applyFont="1" applyAlignment="1">
      <alignment vertical="center" wrapText="1"/>
    </xf>
    <xf numFmtId="0" fontId="54" fillId="0" borderId="0" xfId="0" applyFont="1" applyFill="1" applyBorder="1" applyAlignment="1">
      <alignment vertical="center" wrapText="1"/>
    </xf>
    <xf numFmtId="0" fontId="35" fillId="0" borderId="0" xfId="0" applyFont="1" applyFill="1" applyBorder="1" applyAlignment="1">
      <alignment vertical="center" wrapText="1"/>
    </xf>
    <xf numFmtId="0" fontId="5" fillId="0" borderId="0" xfId="0" applyFont="1" applyAlignment="1">
      <alignment vertical="center" wrapText="1"/>
    </xf>
    <xf numFmtId="0" fontId="54" fillId="0" borderId="0" xfId="0" applyFont="1" applyAlignment="1">
      <alignment vertical="center" wrapText="1"/>
    </xf>
    <xf numFmtId="0" fontId="35" fillId="0" borderId="0" xfId="0" applyFont="1" applyAlignment="1">
      <alignment horizontal="left" vertical="top" wrapText="1"/>
    </xf>
    <xf numFmtId="0" fontId="0" fillId="0" borderId="0" xfId="0" applyAlignment="1"/>
    <xf numFmtId="0" fontId="14" fillId="37" borderId="0" xfId="0" applyFont="1" applyFill="1" applyAlignment="1">
      <alignment horizontal="center"/>
    </xf>
    <xf numFmtId="0" fontId="58" fillId="0" borderId="0" xfId="35" applyFont="1" applyAlignment="1" applyProtection="1">
      <alignment horizontal="center"/>
    </xf>
    <xf numFmtId="0" fontId="59" fillId="0" borderId="0" xfId="0" applyFont="1" applyAlignment="1">
      <alignment horizontal="left" vertical="top" wrapText="1"/>
    </xf>
    <xf numFmtId="0" fontId="72" fillId="0" borderId="0" xfId="0" applyFont="1" applyFill="1" applyBorder="1" applyAlignment="1" applyProtection="1">
      <alignment horizontal="center" wrapText="1"/>
    </xf>
    <xf numFmtId="0" fontId="71" fillId="0" borderId="0" xfId="0" applyFont="1" applyFill="1" applyBorder="1" applyAlignment="1" applyProtection="1">
      <alignment wrapText="1"/>
    </xf>
    <xf numFmtId="0" fontId="2" fillId="38" borderId="1" xfId="0" applyFont="1" applyFill="1" applyBorder="1" applyAlignment="1" applyProtection="1">
      <alignment horizontal="center" vertical="center"/>
    </xf>
    <xf numFmtId="0" fontId="74" fillId="0" borderId="1" xfId="0" applyFont="1" applyFill="1" applyBorder="1" applyAlignment="1" applyProtection="1"/>
    <xf numFmtId="0" fontId="44" fillId="0" borderId="7" xfId="0" applyFont="1" applyFill="1" applyBorder="1" applyAlignment="1" applyProtection="1">
      <alignment vertical="top" wrapText="1"/>
    </xf>
    <xf numFmtId="0" fontId="44" fillId="0" borderId="6" xfId="0" applyFont="1" applyFill="1" applyBorder="1" applyAlignment="1" applyProtection="1">
      <alignment vertical="top" wrapText="1"/>
    </xf>
    <xf numFmtId="0" fontId="44" fillId="0" borderId="4" xfId="0" applyFont="1" applyFill="1" applyBorder="1" applyAlignment="1" applyProtection="1">
      <alignment vertical="top" wrapText="1"/>
    </xf>
    <xf numFmtId="0" fontId="44" fillId="0" borderId="8" xfId="0" applyFont="1" applyFill="1" applyBorder="1" applyAlignment="1" applyProtection="1">
      <alignment horizontal="center"/>
    </xf>
    <xf numFmtId="0" fontId="71" fillId="0" borderId="8" xfId="0" applyFont="1" applyFill="1" applyBorder="1" applyAlignment="1" applyProtection="1"/>
    <xf numFmtId="0" fontId="56" fillId="0" borderId="5" xfId="0" applyFont="1" applyFill="1" applyBorder="1" applyAlignment="1" applyProtection="1">
      <alignment horizontal="center"/>
    </xf>
    <xf numFmtId="0" fontId="56" fillId="0" borderId="5" xfId="0" applyFont="1" applyFill="1" applyBorder="1" applyAlignment="1" applyProtection="1"/>
    <xf numFmtId="0" fontId="71" fillId="0" borderId="5" xfId="0" applyFont="1" applyFill="1" applyBorder="1" applyAlignment="1" applyProtection="1"/>
    <xf numFmtId="0" fontId="72" fillId="0" borderId="2" xfId="0" applyFont="1" applyFill="1" applyBorder="1" applyAlignment="1" applyProtection="1">
      <alignment horizontal="right"/>
    </xf>
    <xf numFmtId="0" fontId="70" fillId="0" borderId="2" xfId="0" applyFont="1" applyFill="1" applyBorder="1" applyAlignment="1" applyProtection="1"/>
    <xf numFmtId="0" fontId="71" fillId="0" borderId="2" xfId="0" applyFont="1" applyFill="1" applyBorder="1" applyAlignment="1" applyProtection="1"/>
    <xf numFmtId="0" fontId="72" fillId="0" borderId="24" xfId="0" applyFont="1" applyFill="1" applyBorder="1" applyAlignment="1" applyProtection="1">
      <alignment horizontal="right"/>
    </xf>
    <xf numFmtId="0" fontId="70" fillId="0" borderId="24" xfId="0" applyFont="1" applyFill="1" applyBorder="1" applyAlignment="1" applyProtection="1"/>
    <xf numFmtId="0" fontId="71" fillId="0" borderId="24" xfId="0" applyFont="1" applyFill="1" applyBorder="1" applyAlignment="1" applyProtection="1"/>
    <xf numFmtId="0" fontId="42" fillId="35" borderId="7" xfId="0" applyFont="1" applyFill="1" applyBorder="1" applyAlignment="1" applyProtection="1">
      <alignment vertical="top" wrapText="1"/>
    </xf>
    <xf numFmtId="0" fontId="39" fillId="35" borderId="6" xfId="0" applyFont="1" applyFill="1" applyBorder="1" applyAlignment="1" applyProtection="1">
      <alignment vertical="top" wrapText="1"/>
    </xf>
    <xf numFmtId="0" fontId="39" fillId="35" borderId="4" xfId="0" applyFont="1" applyFill="1" applyBorder="1" applyAlignment="1" applyProtection="1"/>
    <xf numFmtId="0" fontId="39" fillId="35" borderId="4" xfId="0" applyFont="1" applyFill="1" applyBorder="1" applyAlignment="1" applyProtection="1">
      <alignment vertical="top" wrapText="1"/>
    </xf>
    <xf numFmtId="0" fontId="35" fillId="0" borderId="1" xfId="0" applyFont="1" applyFill="1" applyBorder="1" applyAlignment="1" applyProtection="1">
      <alignment vertical="top" wrapText="1"/>
      <protection locked="0"/>
    </xf>
    <xf numFmtId="0" fontId="39" fillId="0" borderId="1" xfId="0" applyFont="1" applyFill="1" applyBorder="1" applyAlignment="1" applyProtection="1">
      <protection locked="0"/>
    </xf>
    <xf numFmtId="49" fontId="35" fillId="0" borderId="7" xfId="0" applyNumberFormat="1" applyFont="1" applyFill="1" applyBorder="1" applyAlignment="1" applyProtection="1">
      <alignment horizontal="left" vertical="top" wrapText="1"/>
      <protection locked="0"/>
    </xf>
    <xf numFmtId="49" fontId="35" fillId="0" borderId="4" xfId="0" applyNumberFormat="1" applyFont="1" applyFill="1" applyBorder="1" applyAlignment="1" applyProtection="1">
      <alignment horizontal="left" vertical="top" wrapText="1"/>
      <protection locked="0"/>
    </xf>
    <xf numFmtId="0" fontId="42" fillId="35" borderId="1" xfId="0" applyFont="1" applyFill="1" applyBorder="1" applyAlignment="1" applyProtection="1">
      <alignment vertical="top" wrapText="1"/>
    </xf>
    <xf numFmtId="0" fontId="39" fillId="35" borderId="1" xfId="0" applyFont="1" applyFill="1" applyBorder="1" applyAlignment="1" applyProtection="1"/>
    <xf numFmtId="0" fontId="35" fillId="0" borderId="7" xfId="0" applyFont="1" applyFill="1" applyBorder="1" applyAlignment="1" applyProtection="1">
      <alignment vertical="top" wrapText="1"/>
      <protection locked="0"/>
    </xf>
    <xf numFmtId="0" fontId="39" fillId="0" borderId="6" xfId="0" applyFont="1" applyFill="1" applyBorder="1" applyAlignment="1" applyProtection="1">
      <alignment vertical="top" wrapText="1"/>
      <protection locked="0"/>
    </xf>
    <xf numFmtId="0" fontId="39" fillId="0" borderId="4" xfId="0" applyFont="1" applyFill="1" applyBorder="1" applyAlignment="1" applyProtection="1">
      <alignment vertical="top" wrapText="1"/>
      <protection locked="0"/>
    </xf>
    <xf numFmtId="0" fontId="39" fillId="0" borderId="7" xfId="0" applyFont="1" applyFill="1" applyBorder="1" applyAlignment="1" applyProtection="1">
      <alignment vertical="top" wrapText="1"/>
      <protection locked="0"/>
    </xf>
    <xf numFmtId="0" fontId="54" fillId="35" borderId="7" xfId="0" applyFont="1" applyFill="1" applyBorder="1" applyAlignment="1" applyProtection="1">
      <alignment vertical="top" wrapText="1"/>
    </xf>
    <xf numFmtId="0" fontId="61" fillId="35" borderId="6" xfId="0" applyFont="1" applyFill="1" applyBorder="1" applyAlignment="1" applyProtection="1">
      <alignment vertical="top" wrapText="1"/>
    </xf>
    <xf numFmtId="0" fontId="61" fillId="35" borderId="4" xfId="0" applyFont="1" applyFill="1" applyBorder="1" applyAlignment="1" applyProtection="1"/>
    <xf numFmtId="0" fontId="61" fillId="35" borderId="4" xfId="0" applyFont="1" applyFill="1" applyBorder="1" applyAlignment="1" applyProtection="1">
      <alignment vertical="top" wrapText="1"/>
    </xf>
    <xf numFmtId="0" fontId="35" fillId="35" borderId="1" xfId="0" applyFont="1" applyFill="1" applyBorder="1" applyAlignment="1" applyProtection="1">
      <alignment vertical="top" wrapText="1"/>
    </xf>
    <xf numFmtId="0" fontId="39" fillId="35" borderId="1" xfId="0" applyFont="1" applyFill="1" applyBorder="1" applyAlignment="1" applyProtection="1">
      <alignment vertical="top" wrapText="1"/>
    </xf>
    <xf numFmtId="49" fontId="35" fillId="0" borderId="1" xfId="0" applyNumberFormat="1" applyFont="1" applyFill="1" applyBorder="1" applyAlignment="1" applyProtection="1">
      <alignment horizontal="left" vertical="top" wrapText="1"/>
      <protection locked="0"/>
    </xf>
    <xf numFmtId="49" fontId="39" fillId="0" borderId="1" xfId="0" applyNumberFormat="1" applyFont="1" applyFill="1" applyBorder="1" applyAlignment="1" applyProtection="1">
      <alignment horizontal="left" vertical="top" wrapText="1"/>
      <protection locked="0"/>
    </xf>
    <xf numFmtId="0" fontId="39" fillId="0" borderId="1" xfId="0" applyFont="1" applyFill="1" applyBorder="1" applyAlignment="1" applyProtection="1">
      <alignment vertical="top" wrapText="1"/>
      <protection locked="0"/>
    </xf>
    <xf numFmtId="0" fontId="70" fillId="0" borderId="0" xfId="0" applyFont="1" applyFill="1" applyBorder="1" applyAlignment="1" applyProtection="1">
      <alignment wrapText="1"/>
    </xf>
    <xf numFmtId="0" fontId="54" fillId="0" borderId="0" xfId="0" applyFont="1" applyAlignment="1" applyProtection="1">
      <alignment horizontal="center" wrapText="1"/>
    </xf>
    <xf numFmtId="0" fontId="55" fillId="0" borderId="0" xfId="0" applyFont="1" applyAlignment="1" applyProtection="1">
      <alignment wrapText="1"/>
    </xf>
    <xf numFmtId="0" fontId="56" fillId="0" borderId="1" xfId="0" applyFont="1" applyBorder="1" applyAlignment="1" applyProtection="1">
      <alignment horizontal="right"/>
    </xf>
    <xf numFmtId="0" fontId="60" fillId="0" borderId="1" xfId="0" applyFont="1" applyBorder="1" applyAlignment="1" applyProtection="1"/>
    <xf numFmtId="0" fontId="34" fillId="0" borderId="1" xfId="0" applyFont="1" applyBorder="1" applyAlignment="1" applyProtection="1"/>
    <xf numFmtId="0" fontId="43" fillId="0" borderId="7" xfId="0" applyFont="1" applyBorder="1" applyAlignment="1" applyProtection="1">
      <alignment horizontal="right"/>
    </xf>
    <xf numFmtId="0" fontId="43" fillId="0" borderId="6" xfId="0" applyFont="1" applyBorder="1" applyAlignment="1" applyProtection="1">
      <alignment horizontal="right"/>
    </xf>
    <xf numFmtId="0" fontId="43" fillId="0" borderId="4" xfId="0" applyFont="1" applyBorder="1" applyAlignment="1" applyProtection="1">
      <alignment horizontal="right"/>
    </xf>
    <xf numFmtId="0" fontId="36" fillId="0" borderId="7" xfId="0" applyFont="1" applyBorder="1" applyAlignment="1" applyProtection="1">
      <alignment vertical="top" wrapText="1"/>
    </xf>
    <xf numFmtId="0" fontId="36" fillId="0" borderId="6" xfId="0" applyFont="1" applyBorder="1" applyAlignment="1" applyProtection="1">
      <alignment vertical="top" wrapText="1"/>
    </xf>
    <xf numFmtId="0" fontId="36" fillId="0" borderId="4" xfId="0" applyFont="1" applyBorder="1" applyAlignment="1" applyProtection="1">
      <alignment vertical="top" wrapText="1"/>
    </xf>
    <xf numFmtId="0" fontId="43" fillId="0" borderId="1" xfId="0" applyFont="1" applyBorder="1" applyAlignment="1" applyProtection="1">
      <alignment horizontal="right"/>
    </xf>
    <xf numFmtId="0" fontId="39" fillId="0" borderId="1" xfId="0" applyFont="1" applyBorder="1" applyAlignment="1" applyProtection="1"/>
    <xf numFmtId="0" fontId="0" fillId="0" borderId="1" xfId="0" applyBorder="1" applyAlignment="1" applyProtection="1"/>
    <xf numFmtId="0" fontId="36" fillId="0" borderId="8" xfId="0" applyFont="1" applyBorder="1" applyAlignment="1" applyProtection="1">
      <alignment horizontal="center"/>
    </xf>
    <xf numFmtId="0" fontId="0" fillId="0" borderId="8" xfId="0" applyBorder="1" applyAlignment="1" applyProtection="1"/>
    <xf numFmtId="0" fontId="56" fillId="0" borderId="5" xfId="0" applyFont="1" applyBorder="1" applyAlignment="1" applyProtection="1">
      <alignment horizontal="center"/>
    </xf>
    <xf numFmtId="0" fontId="56" fillId="0" borderId="5" xfId="0" applyFont="1" applyBorder="1" applyAlignment="1" applyProtection="1"/>
    <xf numFmtId="0" fontId="0" fillId="0" borderId="5" xfId="0" applyBorder="1" applyAlignment="1" applyProtection="1"/>
    <xf numFmtId="0" fontId="39" fillId="0" borderId="0" xfId="0" applyFont="1" applyAlignment="1" applyProtection="1">
      <alignment wrapText="1"/>
    </xf>
    <xf numFmtId="0" fontId="0" fillId="0" borderId="0" xfId="0" applyAlignment="1" applyProtection="1">
      <alignment wrapText="1"/>
    </xf>
    <xf numFmtId="0" fontId="2" fillId="2" borderId="1" xfId="0" applyFont="1" applyFill="1" applyBorder="1" applyAlignment="1" applyProtection="1">
      <alignment horizontal="center" vertical="center"/>
    </xf>
    <xf numFmtId="0" fontId="8" fillId="0" borderId="7" xfId="0" applyFont="1" applyFill="1" applyBorder="1" applyAlignment="1" applyProtection="1">
      <alignment horizontal="right" vertical="center" wrapText="1"/>
    </xf>
    <xf numFmtId="0" fontId="64" fillId="0" borderId="6" xfId="0" applyFont="1" applyBorder="1" applyAlignment="1">
      <alignment horizontal="right" vertical="center" wrapText="1"/>
    </xf>
    <xf numFmtId="0" fontId="64" fillId="0" borderId="4" xfId="0" applyFont="1" applyBorder="1" applyAlignment="1">
      <alignment horizontal="right" vertical="center" wrapText="1"/>
    </xf>
    <xf numFmtId="0" fontId="3" fillId="0" borderId="7" xfId="0" applyFont="1" applyFill="1" applyBorder="1" applyAlignment="1" applyProtection="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wrapText="1"/>
    </xf>
    <xf numFmtId="0" fontId="36" fillId="0" borderId="7" xfId="0" applyFont="1" applyBorder="1" applyAlignment="1" applyProtection="1">
      <alignment horizontal="center" vertical="top" wrapText="1"/>
    </xf>
    <xf numFmtId="0" fontId="0" fillId="0" borderId="6" xfId="0" applyBorder="1" applyAlignment="1"/>
    <xf numFmtId="0" fontId="0" fillId="0" borderId="4" xfId="0" applyBorder="1" applyAlignment="1"/>
    <xf numFmtId="0" fontId="37" fillId="0" borderId="7" xfId="0" applyFont="1" applyBorder="1" applyAlignment="1" applyProtection="1">
      <alignment horizontal="right"/>
    </xf>
    <xf numFmtId="0" fontId="37" fillId="0" borderId="6" xfId="0" applyFont="1" applyBorder="1" applyAlignment="1" applyProtection="1">
      <alignment horizontal="right"/>
    </xf>
    <xf numFmtId="0" fontId="37" fillId="0" borderId="4" xfId="0" applyFont="1" applyBorder="1" applyAlignment="1" applyProtection="1">
      <alignment horizontal="right"/>
    </xf>
    <xf numFmtId="0" fontId="1" fillId="3" borderId="5" xfId="0" applyFont="1" applyFill="1" applyBorder="1" applyAlignment="1" applyProtection="1">
      <alignment horizontal="left"/>
    </xf>
    <xf numFmtId="0" fontId="39" fillId="0" borderId="5" xfId="0" applyFont="1" applyBorder="1" applyAlignment="1" applyProtection="1">
      <alignment horizontal="left"/>
    </xf>
    <xf numFmtId="0" fontId="7" fillId="0" borderId="0" xfId="35" applyFont="1" applyBorder="1" applyAlignment="1" applyProtection="1">
      <alignment horizontal="center" wrapText="1"/>
    </xf>
    <xf numFmtId="0" fontId="63" fillId="0" borderId="0" xfId="0" applyFont="1" applyAlignment="1">
      <alignment horizontal="center" wrapText="1"/>
    </xf>
    <xf numFmtId="0" fontId="62" fillId="0" borderId="0" xfId="35" applyFont="1" applyBorder="1" applyAlignment="1" applyProtection="1">
      <alignment horizontal="center" wrapText="1"/>
    </xf>
    <xf numFmtId="0" fontId="62" fillId="0" borderId="0" xfId="0" applyFont="1" applyAlignment="1" applyProtection="1">
      <alignment horizontal="center" wrapText="1"/>
    </xf>
    <xf numFmtId="0" fontId="27" fillId="0" borderId="0" xfId="35" applyBorder="1" applyAlignment="1" applyProtection="1">
      <alignment horizontal="left" wrapText="1"/>
    </xf>
    <xf numFmtId="0" fontId="27" fillId="0" borderId="0" xfId="35" applyAlignment="1" applyProtection="1">
      <alignment horizontal="left" wrapText="1"/>
    </xf>
    <xf numFmtId="0" fontId="35" fillId="0" borderId="0" xfId="0" applyFont="1" applyAlignment="1" applyProtection="1">
      <alignment horizontal="center" wrapText="1"/>
    </xf>
    <xf numFmtId="0" fontId="35" fillId="0" borderId="0" xfId="0" applyFont="1" applyAlignment="1">
      <alignment horizontal="center" wrapText="1"/>
    </xf>
    <xf numFmtId="0" fontId="43" fillId="0" borderId="0" xfId="0" applyFont="1" applyAlignment="1" applyProtection="1">
      <alignment horizontal="center" wrapText="1"/>
    </xf>
    <xf numFmtId="0" fontId="0" fillId="0" borderId="0" xfId="0" applyAlignment="1">
      <alignment wrapText="1"/>
    </xf>
    <xf numFmtId="0" fontId="35" fillId="0" borderId="0" xfId="0" applyFont="1" applyBorder="1" applyAlignment="1" applyProtection="1">
      <alignment horizontal="center" vertical="center" wrapText="1"/>
    </xf>
    <xf numFmtId="0" fontId="0" fillId="0" borderId="0" xfId="0" applyAlignment="1" applyProtection="1">
      <alignment horizontal="center"/>
    </xf>
    <xf numFmtId="0" fontId="0" fillId="0" borderId="5" xfId="0" applyBorder="1" applyAlignment="1"/>
    <xf numFmtId="0" fontId="65" fillId="0" borderId="0" xfId="35" applyFont="1" applyAlignment="1" applyProtection="1">
      <alignment horizontal="center" vertical="center"/>
    </xf>
    <xf numFmtId="0" fontId="65" fillId="0" borderId="0" xfId="35" applyFont="1" applyAlignment="1" applyProtection="1"/>
    <xf numFmtId="0" fontId="43" fillId="0" borderId="7" xfId="0" applyFont="1" applyBorder="1" applyAlignment="1" applyProtection="1">
      <alignment horizontal="right" wrapText="1"/>
    </xf>
    <xf numFmtId="0" fontId="0" fillId="0" borderId="6" xfId="0" applyBorder="1" applyAlignment="1">
      <alignment horizontal="right" wrapText="1"/>
    </xf>
    <xf numFmtId="0" fontId="0" fillId="0" borderId="4" xfId="0" applyBorder="1" applyAlignment="1">
      <alignment horizontal="right" wrapText="1"/>
    </xf>
    <xf numFmtId="0" fontId="0" fillId="0" borderId="6" xfId="0" applyBorder="1" applyAlignment="1">
      <alignment horizontal="right"/>
    </xf>
    <xf numFmtId="0" fontId="0" fillId="0" borderId="4" xfId="0" applyBorder="1" applyAlignment="1">
      <alignment horizontal="right"/>
    </xf>
    <xf numFmtId="0" fontId="43" fillId="0" borderId="0" xfId="0" applyFont="1" applyAlignment="1">
      <alignment horizontal="center" wrapText="1"/>
    </xf>
    <xf numFmtId="0" fontId="62" fillId="0" borderId="0" xfId="0" applyFont="1" applyBorder="1" applyAlignment="1" applyProtection="1">
      <alignment horizontal="center" wrapText="1"/>
    </xf>
    <xf numFmtId="0" fontId="69" fillId="0" borderId="7" xfId="0" applyFont="1" applyBorder="1" applyAlignment="1" applyProtection="1">
      <alignment horizontal="center" vertical="center" wrapText="1"/>
    </xf>
    <xf numFmtId="0" fontId="39" fillId="0" borderId="6" xfId="0" applyFont="1" applyBorder="1" applyAlignment="1" applyProtection="1">
      <alignment horizontal="center" vertical="center" wrapText="1"/>
    </xf>
    <xf numFmtId="0" fontId="39" fillId="0" borderId="4" xfId="0" applyFont="1" applyBorder="1" applyAlignment="1" applyProtection="1">
      <alignment horizontal="center" vertical="center" wrapText="1"/>
    </xf>
    <xf numFmtId="0" fontId="61" fillId="0" borderId="9" xfId="0" applyFont="1" applyBorder="1" applyAlignment="1" applyProtection="1">
      <alignment vertical="top"/>
      <protection locked="0"/>
    </xf>
    <xf numFmtId="0" fontId="39" fillId="0" borderId="8" xfId="0" applyFont="1" applyBorder="1" applyAlignment="1" applyProtection="1">
      <alignment vertical="top"/>
      <protection locked="0"/>
    </xf>
    <xf numFmtId="0" fontId="39" fillId="0" borderId="10" xfId="0" applyFont="1" applyBorder="1" applyAlignment="1" applyProtection="1">
      <alignment vertical="top"/>
      <protection locked="0"/>
    </xf>
    <xf numFmtId="0" fontId="39" fillId="0" borderId="11" xfId="0" applyFont="1" applyBorder="1" applyAlignment="1" applyProtection="1">
      <alignment vertical="top"/>
      <protection locked="0"/>
    </xf>
    <xf numFmtId="0" fontId="39" fillId="0" borderId="0" xfId="0" applyFont="1" applyBorder="1" applyAlignment="1" applyProtection="1">
      <alignment vertical="top"/>
      <protection locked="0"/>
    </xf>
    <xf numFmtId="0" fontId="39" fillId="0" borderId="12" xfId="0" applyFont="1" applyBorder="1" applyAlignment="1" applyProtection="1">
      <alignment vertical="top"/>
      <protection locked="0"/>
    </xf>
    <xf numFmtId="0" fontId="39" fillId="0" borderId="13" xfId="0" applyFont="1" applyBorder="1" applyAlignment="1" applyProtection="1">
      <alignment vertical="top"/>
      <protection locked="0"/>
    </xf>
    <xf numFmtId="0" fontId="39" fillId="0" borderId="5" xfId="0" applyFont="1" applyBorder="1" applyAlignment="1" applyProtection="1">
      <alignment vertical="top"/>
      <protection locked="0"/>
    </xf>
    <xf numFmtId="0" fontId="39" fillId="0" borderId="14" xfId="0" applyFont="1" applyBorder="1" applyAlignment="1" applyProtection="1">
      <alignment vertical="top"/>
      <protection locked="0"/>
    </xf>
    <xf numFmtId="0" fontId="43" fillId="0" borderId="6" xfId="0" applyFont="1" applyBorder="1" applyAlignment="1" applyProtection="1">
      <alignment horizontal="right" wrapText="1"/>
    </xf>
    <xf numFmtId="0" fontId="43" fillId="0" borderId="4" xfId="0" applyFont="1" applyBorder="1" applyAlignment="1" applyProtection="1">
      <alignment horizontal="right" wrapText="1"/>
    </xf>
    <xf numFmtId="0" fontId="39" fillId="0" borderId="4" xfId="0" applyFont="1" applyBorder="1" applyAlignment="1" applyProtection="1">
      <alignment horizontal="right"/>
    </xf>
    <xf numFmtId="0" fontId="67" fillId="0" borderId="8" xfId="0" applyFont="1" applyBorder="1" applyAlignment="1" applyProtection="1"/>
    <xf numFmtId="0" fontId="67" fillId="0" borderId="5" xfId="0" applyFont="1" applyBorder="1" applyAlignment="1" applyProtection="1"/>
    <xf numFmtId="0" fontId="56" fillId="0" borderId="6" xfId="0" applyFont="1" applyBorder="1" applyAlignment="1" applyProtection="1">
      <alignment horizontal="center"/>
    </xf>
    <xf numFmtId="0" fontId="56" fillId="0" borderId="6" xfId="0" applyFont="1" applyBorder="1" applyAlignment="1" applyProtection="1"/>
    <xf numFmtId="0" fontId="68" fillId="0" borderId="0" xfId="0" applyFont="1" applyAlignment="1" applyProtection="1"/>
    <xf numFmtId="0" fontId="68" fillId="0" borderId="5" xfId="0" applyFont="1" applyBorder="1" applyAlignment="1" applyProtection="1"/>
    <xf numFmtId="0" fontId="1" fillId="3" borderId="0" xfId="0" applyFont="1" applyFill="1" applyAlignment="1" applyProtection="1">
      <alignment horizontal="left"/>
    </xf>
    <xf numFmtId="0" fontId="39" fillId="0" borderId="5" xfId="0" applyFont="1" applyBorder="1" applyAlignment="1" applyProtection="1"/>
    <xf numFmtId="0" fontId="39" fillId="0" borderId="0" xfId="0" applyFont="1" applyAlignment="1" applyProtection="1">
      <alignment horizontal="center"/>
    </xf>
    <xf numFmtId="0" fontId="0" fillId="0" borderId="0" xfId="0" applyAlignment="1">
      <alignment horizontal="center"/>
    </xf>
    <xf numFmtId="0" fontId="62" fillId="0" borderId="0" xfId="0" applyFont="1" applyAlignment="1" applyProtection="1"/>
    <xf numFmtId="0" fontId="66" fillId="0" borderId="0" xfId="0" applyFont="1" applyBorder="1" applyAlignment="1" applyProtection="1">
      <alignment horizontal="center" wrapText="1"/>
    </xf>
    <xf numFmtId="0" fontId="66" fillId="0" borderId="0" xfId="0" applyFont="1" applyAlignment="1" applyProtection="1">
      <alignment wrapText="1"/>
    </xf>
    <xf numFmtId="0" fontId="66" fillId="0" borderId="0" xfId="0" applyFont="1" applyAlignment="1" applyProtection="1"/>
    <xf numFmtId="0" fontId="39" fillId="0" borderId="0" xfId="0" applyFont="1" applyBorder="1" applyAlignment="1">
      <alignment horizontal="center"/>
    </xf>
    <xf numFmtId="0" fontId="39" fillId="0" borderId="0" xfId="0" applyFont="1" applyBorder="1" applyAlignment="1" applyProtection="1">
      <alignment horizontal="center"/>
    </xf>
    <xf numFmtId="0" fontId="67" fillId="0" borderId="0" xfId="0" applyFont="1" applyAlignment="1" applyProtection="1"/>
    <xf numFmtId="0" fontId="68" fillId="0" borderId="0" xfId="0" applyFont="1" applyAlignment="1"/>
    <xf numFmtId="0" fontId="68" fillId="0" borderId="5" xfId="0" applyFont="1" applyBorder="1" applyAlignment="1"/>
    <xf numFmtId="0" fontId="67" fillId="0" borderId="0" xfId="0" applyFont="1" applyAlignment="1"/>
    <xf numFmtId="0" fontId="67" fillId="0" borderId="5" xfId="0" applyFont="1" applyBorder="1" applyAlignment="1"/>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Currency 2" xfId="45"/>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39"/>
    <cellStyle name="Normal 2 2" xfId="46"/>
    <cellStyle name="Note" xfId="40" builtinId="10" customBuiltin="1"/>
    <cellStyle name="Note 2" xfId="47"/>
    <cellStyle name="Output" xfId="41" builtinId="21" customBuiltin="1"/>
    <cellStyle name="Percent 2" xfId="48"/>
    <cellStyle name="Title" xfId="42" builtinId="15" customBuiltin="1"/>
    <cellStyle name="Title 2" xfId="49"/>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1276350</xdr:colOff>
      <xdr:row>0</xdr:row>
      <xdr:rowOff>787349</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121650" cy="7873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3</xdr:col>
      <xdr:colOff>4203700</xdr:colOff>
      <xdr:row>1</xdr:row>
      <xdr:rowOff>63500</xdr:rowOff>
    </xdr:to>
    <xdr:pic>
      <xdr:nvPicPr>
        <xdr:cNvPr id="3" name="Picture 2"/>
        <xdr:cNvPicPr/>
      </xdr:nvPicPr>
      <xdr:blipFill rotWithShape="1">
        <a:blip xmlns:r="http://schemas.openxmlformats.org/officeDocument/2006/relationships" r:embed="rId1"/>
        <a:srcRect l="21202" t="29301" r="22511" b="57622"/>
        <a:stretch/>
      </xdr:blipFill>
      <xdr:spPr bwMode="auto">
        <a:xfrm>
          <a:off x="6350" y="0"/>
          <a:ext cx="6769100" cy="8636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38100</xdr:colOff>
      <xdr:row>0</xdr:row>
      <xdr:rowOff>66675</xdr:rowOff>
    </xdr:from>
    <xdr:ext cx="3752850" cy="666750"/>
    <xdr:pic>
      <xdr:nvPicPr>
        <xdr:cNvPr id="2" name="Picture 2" descr="D:\CASE_Management_Files\Operations\Logos and Labels\Logo\CASE Online Logo_Strech_no reflection.jpg">
          <a:extLst>
            <a:ext uri="{FF2B5EF4-FFF2-40B4-BE49-F238E27FC236}">
              <a16:creationId xmlns:a16="http://schemas.microsoft.com/office/drawing/2014/main" id="{BB86CEDE-ED5F-44E6-BA34-2F2B5825CD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4450" y="66675"/>
          <a:ext cx="37528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xdr:row>
      <xdr:rowOff>409575</xdr:rowOff>
    </xdr:from>
    <xdr:ext cx="3848100" cy="2295525"/>
    <xdr:pic>
      <xdr:nvPicPr>
        <xdr:cNvPr id="3" name="Picture 1">
          <a:extLst>
            <a:ext uri="{FF2B5EF4-FFF2-40B4-BE49-F238E27FC236}">
              <a16:creationId xmlns:a16="http://schemas.microsoft.com/office/drawing/2014/main" id="{029200AE-5034-4C38-A066-8B51C8CC54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57300" y="1524000"/>
          <a:ext cx="38481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638175</xdr:colOff>
      <xdr:row>7</xdr:row>
      <xdr:rowOff>409575</xdr:rowOff>
    </xdr:from>
    <xdr:ext cx="3990975" cy="2295525"/>
    <xdr:pic>
      <xdr:nvPicPr>
        <xdr:cNvPr id="4" name="Picture 1">
          <a:extLst>
            <a:ext uri="{FF2B5EF4-FFF2-40B4-BE49-F238E27FC236}">
              <a16:creationId xmlns:a16="http://schemas.microsoft.com/office/drawing/2014/main" id="{8576C666-7C94-4EC3-BD6D-F32F52C67D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76350" y="1524000"/>
          <a:ext cx="39909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xdr:row>
      <xdr:rowOff>409575</xdr:rowOff>
    </xdr:from>
    <xdr:ext cx="3848100" cy="2295525"/>
    <xdr:pic>
      <xdr:nvPicPr>
        <xdr:cNvPr id="5" name="Picture 1">
          <a:extLst>
            <a:ext uri="{FF2B5EF4-FFF2-40B4-BE49-F238E27FC236}">
              <a16:creationId xmlns:a16="http://schemas.microsoft.com/office/drawing/2014/main" id="{029200AE-5034-4C38-A066-8B51C8CC54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165225" y="4962525"/>
          <a:ext cx="38481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638175</xdr:colOff>
      <xdr:row>7</xdr:row>
      <xdr:rowOff>409575</xdr:rowOff>
    </xdr:from>
    <xdr:ext cx="3990975" cy="2295525"/>
    <xdr:pic>
      <xdr:nvPicPr>
        <xdr:cNvPr id="6" name="Picture 1">
          <a:extLst>
            <a:ext uri="{FF2B5EF4-FFF2-40B4-BE49-F238E27FC236}">
              <a16:creationId xmlns:a16="http://schemas.microsoft.com/office/drawing/2014/main" id="{8576C666-7C94-4EC3-BD6D-F32F52C67D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171575" y="4962525"/>
          <a:ext cx="39909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485775</xdr:colOff>
      <xdr:row>0</xdr:row>
      <xdr:rowOff>57150</xdr:rowOff>
    </xdr:from>
    <xdr:ext cx="7058025" cy="752475"/>
    <xdr:pic>
      <xdr:nvPicPr>
        <xdr:cNvPr id="2" name="Picture 1">
          <a:extLst>
            <a:ext uri="{FF2B5EF4-FFF2-40B4-BE49-F238E27FC236}">
              <a16:creationId xmlns:a16="http://schemas.microsoft.com/office/drawing/2014/main" id="{E35BEC21-4759-4A5B-A6ED-D8204297D4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57150"/>
          <a:ext cx="7058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314325</xdr:colOff>
      <xdr:row>0</xdr:row>
      <xdr:rowOff>66675</xdr:rowOff>
    </xdr:from>
    <xdr:ext cx="2895600" cy="495300"/>
    <xdr:pic>
      <xdr:nvPicPr>
        <xdr:cNvPr id="2" name="Picture 1" descr="Cengage Logo">
          <a:hlinkClick xmlns:r="http://schemas.openxmlformats.org/officeDocument/2006/relationships" r:id=""/>
          <a:extLst>
            <a:ext uri="{FF2B5EF4-FFF2-40B4-BE49-F238E27FC236}">
              <a16:creationId xmlns:a16="http://schemas.microsoft.com/office/drawing/2014/main" id="{81D43611-47A7-422B-9179-EBDB31F4F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5" y="66675"/>
          <a:ext cx="28956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4</xdr:col>
      <xdr:colOff>701675</xdr:colOff>
      <xdr:row>0</xdr:row>
      <xdr:rowOff>85724</xdr:rowOff>
    </xdr:from>
    <xdr:to>
      <xdr:col>4</xdr:col>
      <xdr:colOff>2638022</xdr:colOff>
      <xdr:row>0</xdr:row>
      <xdr:rowOff>1257300</xdr:rowOff>
    </xdr:to>
    <xdr:sp macro="" textlink="">
      <xdr:nvSpPr>
        <xdr:cNvPr id="2" name="Rectangle 52">
          <a:extLst>
            <a:ext uri="{FF2B5EF4-FFF2-40B4-BE49-F238E27FC236}">
              <a16:creationId xmlns:a16="http://schemas.microsoft.com/office/drawing/2014/main" id="{644FA150-4E1D-49FF-B5D1-664B9382D702}"/>
            </a:ext>
          </a:extLst>
        </xdr:cNvPr>
        <xdr:cNvSpPr>
          <a:spLocks noChangeArrowheads="1"/>
        </xdr:cNvSpPr>
      </xdr:nvSpPr>
      <xdr:spPr bwMode="auto">
        <a:xfrm>
          <a:off x="3848100" y="85724"/>
          <a:ext cx="1933575" cy="1171576"/>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17 Colt Ct.</a:t>
          </a:r>
        </a:p>
        <a:p>
          <a:pPr algn="l" rtl="0">
            <a:defRPr sz="1000"/>
          </a:pPr>
          <a:r>
            <a:rPr lang="en-US" sz="1100" b="0" i="0" u="none" strike="noStrike" baseline="0">
              <a:solidFill>
                <a:srgbClr val="000000"/>
              </a:solidFill>
              <a:latin typeface="Calibri"/>
              <a:cs typeface="Calibri"/>
            </a:rPr>
            <a:t>Ronkonkoma, NY  11779</a:t>
          </a:r>
        </a:p>
        <a:p>
          <a:pPr algn="l" rtl="0">
            <a:defRPr sz="1000"/>
          </a:pPr>
          <a:r>
            <a:rPr lang="en-US" sz="1100" b="0" i="0" u="none" strike="noStrike" baseline="0">
              <a:solidFill>
                <a:srgbClr val="000000"/>
              </a:solidFill>
              <a:latin typeface="Calibri"/>
              <a:cs typeface="Calibri"/>
            </a:rPr>
            <a:t>T -800-381-8003</a:t>
          </a:r>
        </a:p>
        <a:p>
          <a:pPr algn="l" rtl="0">
            <a:defRPr sz="1000"/>
          </a:pPr>
          <a:r>
            <a:rPr lang="en-US" sz="1100" b="0" i="0" u="none" strike="noStrike" baseline="0">
              <a:solidFill>
                <a:srgbClr val="000000"/>
              </a:solidFill>
              <a:latin typeface="Calibri"/>
              <a:cs typeface="Calibri"/>
            </a:rPr>
            <a:t>F-631-737-1286</a:t>
          </a:r>
        </a:p>
        <a:p>
          <a:pPr algn="l" rtl="0">
            <a:lnSpc>
              <a:spcPts val="1100"/>
            </a:lnSpc>
            <a:defRPr sz="1000"/>
          </a:pPr>
          <a:r>
            <a:rPr lang="en-US" sz="1100" b="0" i="0" u="none" strike="noStrike" baseline="0">
              <a:solidFill>
                <a:srgbClr val="000000"/>
              </a:solidFill>
              <a:latin typeface="Calibri"/>
              <a:cs typeface="Calibri"/>
            </a:rPr>
            <a:t>www.lab-aids.com</a:t>
          </a:r>
        </a:p>
      </xdr:txBody>
    </xdr:sp>
    <xdr:clientData/>
  </xdr:twoCellAnchor>
  <xdr:twoCellAnchor editAs="oneCell">
    <xdr:from>
      <xdr:col>0</xdr:col>
      <xdr:colOff>0</xdr:colOff>
      <xdr:row>0</xdr:row>
      <xdr:rowOff>0</xdr:rowOff>
    </xdr:from>
    <xdr:to>
      <xdr:col>4</xdr:col>
      <xdr:colOff>685800</xdr:colOff>
      <xdr:row>0</xdr:row>
      <xdr:rowOff>1362075</xdr:rowOff>
    </xdr:to>
    <xdr:pic>
      <xdr:nvPicPr>
        <xdr:cNvPr id="3450" name="Picture 2">
          <a:extLst>
            <a:ext uri="{FF2B5EF4-FFF2-40B4-BE49-F238E27FC236}">
              <a16:creationId xmlns:a16="http://schemas.microsoft.com/office/drawing/2014/main" id="{22B967DA-0B36-42F4-837B-84B610E213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284" t="8824" r="5225" b="13603"/>
        <a:stretch>
          <a:fillRect/>
        </a:stretch>
      </xdr:blipFill>
      <xdr:spPr bwMode="auto">
        <a:xfrm>
          <a:off x="0" y="0"/>
          <a:ext cx="39528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257175</xdr:colOff>
      <xdr:row>0</xdr:row>
      <xdr:rowOff>0</xdr:rowOff>
    </xdr:from>
    <xdr:to>
      <xdr:col>4</xdr:col>
      <xdr:colOff>314325</xdr:colOff>
      <xdr:row>1</xdr:row>
      <xdr:rowOff>0</xdr:rowOff>
    </xdr:to>
    <xdr:pic>
      <xdr:nvPicPr>
        <xdr:cNvPr id="4285" name="Picture 1">
          <a:extLst>
            <a:ext uri="{FF2B5EF4-FFF2-40B4-BE49-F238E27FC236}">
              <a16:creationId xmlns:a16="http://schemas.microsoft.com/office/drawing/2014/main" id="{1A0209E6-028D-4B7B-BC38-1798BF40CC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0"/>
          <a:ext cx="30765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104775</xdr:colOff>
      <xdr:row>0</xdr:row>
      <xdr:rowOff>0</xdr:rowOff>
    </xdr:from>
    <xdr:ext cx="3048000" cy="1095375"/>
    <xdr:pic>
      <xdr:nvPicPr>
        <xdr:cNvPr id="2" name="Picture 2" descr="wards-science-plus-cmyk.jpg">
          <a:extLst>
            <a:ext uri="{FF2B5EF4-FFF2-40B4-BE49-F238E27FC236}">
              <a16:creationId xmlns:a16="http://schemas.microsoft.com/office/drawing/2014/main" id="{89D94093-B92D-48CC-916D-8D5CFA053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0725" y="0"/>
          <a:ext cx="30480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6731000</xdr:colOff>
      <xdr:row>0</xdr:row>
      <xdr:rowOff>1322294</xdr:rowOff>
    </xdr:to>
    <xdr:pic>
      <xdr:nvPicPr>
        <xdr:cNvPr id="4" name="Picture 3"/>
        <xdr:cNvPicPr/>
      </xdr:nvPicPr>
      <xdr:blipFill rotWithShape="1">
        <a:blip xmlns:r="http://schemas.openxmlformats.org/officeDocument/2006/relationships" r:embed="rId1"/>
        <a:srcRect l="11842" t="29012" r="13316" b="57654"/>
        <a:stretch/>
      </xdr:blipFill>
      <xdr:spPr bwMode="auto">
        <a:xfrm>
          <a:off x="0" y="0"/>
          <a:ext cx="12871824" cy="1322294"/>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25400</xdr:colOff>
      <xdr:row>1</xdr:row>
      <xdr:rowOff>82550</xdr:rowOff>
    </xdr:to>
    <xdr:pic>
      <xdr:nvPicPr>
        <xdr:cNvPr id="3" name="Picture 2"/>
        <xdr:cNvPicPr/>
      </xdr:nvPicPr>
      <xdr:blipFill rotWithShape="1">
        <a:blip xmlns:r="http://schemas.openxmlformats.org/officeDocument/2006/relationships" r:embed="rId1"/>
        <a:srcRect l="21199" t="28806" r="22527" b="57645"/>
        <a:stretch/>
      </xdr:blipFill>
      <xdr:spPr bwMode="auto">
        <a:xfrm>
          <a:off x="0" y="0"/>
          <a:ext cx="6807200" cy="8826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aging.case4learning.org/users/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lab-aids.com/high-school-curriculum/curriculum-for-agricultural-science-education-case" TargetMode="External"/><Relationship Id="rId1" Type="http://schemas.openxmlformats.org/officeDocument/2006/relationships/hyperlink" Target="https://lab-aids.com/high-school-curriculum/curriculum-for-agricultural-science-education-case"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ase4learning.org/index.php/vernier-equipment" TargetMode="External"/><Relationship Id="rId1" Type="http://schemas.openxmlformats.org/officeDocument/2006/relationships/hyperlink" Target="http://www.case4learning.org/component/content/article/1-about/96-the-case-store.html"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wardsci.com/store/catalog/product.jsp?catalog_number=470014-892"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wallpops.com/usa-map-decals.aspx" TargetMode="External"/><Relationship Id="rId1" Type="http://schemas.openxmlformats.org/officeDocument/2006/relationships/hyperlink" Target="http://www.cevmultimedia.com/b2c/ecom/ecomEnduser/default/default.aspx"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
  <sheetViews>
    <sheetView showGridLines="0" tabSelected="1" view="pageLayout" zoomScaleNormal="100" workbookViewId="0">
      <selection activeCell="A2" sqref="A2:L2"/>
    </sheetView>
  </sheetViews>
  <sheetFormatPr defaultRowHeight="14.4" x14ac:dyDescent="0.3"/>
  <cols>
    <col min="12" max="12" width="18.33203125" customWidth="1"/>
  </cols>
  <sheetData>
    <row r="1" spans="1:12" ht="68.400000000000006" customHeight="1" x14ac:dyDescent="0.3">
      <c r="A1" s="198"/>
      <c r="B1" s="198"/>
      <c r="C1" s="198"/>
      <c r="D1" s="198"/>
      <c r="E1" s="198"/>
      <c r="F1" s="198"/>
    </row>
    <row r="2" spans="1:12" ht="30" x14ac:dyDescent="0.5">
      <c r="A2" s="199" t="s">
        <v>35</v>
      </c>
      <c r="B2" s="199"/>
      <c r="C2" s="199"/>
      <c r="D2" s="199"/>
      <c r="E2" s="199"/>
      <c r="F2" s="199"/>
      <c r="G2" s="199"/>
      <c r="H2" s="199"/>
      <c r="I2" s="199"/>
      <c r="J2" s="199"/>
      <c r="K2" s="199"/>
      <c r="L2" s="199"/>
    </row>
    <row r="3" spans="1:12" x14ac:dyDescent="0.3">
      <c r="A3" s="200" t="s">
        <v>303</v>
      </c>
      <c r="B3" s="201"/>
      <c r="C3" s="201"/>
      <c r="D3" s="201"/>
      <c r="E3" s="201"/>
      <c r="F3" s="201"/>
      <c r="G3" s="201"/>
      <c r="H3" s="201"/>
      <c r="I3" s="201"/>
      <c r="J3" s="201"/>
      <c r="K3" s="201"/>
      <c r="L3" s="201"/>
    </row>
    <row r="4" spans="1:12" x14ac:dyDescent="0.3">
      <c r="A4" s="201"/>
      <c r="B4" s="201"/>
      <c r="C4" s="201"/>
      <c r="D4" s="201"/>
      <c r="E4" s="201"/>
      <c r="F4" s="201"/>
      <c r="G4" s="201"/>
      <c r="H4" s="201"/>
      <c r="I4" s="201"/>
      <c r="J4" s="201"/>
      <c r="K4" s="201"/>
      <c r="L4" s="201"/>
    </row>
    <row r="5" spans="1:12" x14ac:dyDescent="0.3">
      <c r="A5" s="201"/>
      <c r="B5" s="201"/>
      <c r="C5" s="201"/>
      <c r="D5" s="201"/>
      <c r="E5" s="201"/>
      <c r="F5" s="201"/>
      <c r="G5" s="201"/>
      <c r="H5" s="201"/>
      <c r="I5" s="201"/>
      <c r="J5" s="201"/>
      <c r="K5" s="201"/>
      <c r="L5" s="201"/>
    </row>
    <row r="6" spans="1:12" x14ac:dyDescent="0.3">
      <c r="A6" s="202" t="s">
        <v>48</v>
      </c>
      <c r="B6" s="203"/>
      <c r="C6" s="203"/>
      <c r="D6" s="203"/>
      <c r="E6" s="203"/>
      <c r="F6" s="203"/>
      <c r="G6" s="203"/>
      <c r="H6" s="203"/>
      <c r="I6" s="203"/>
      <c r="J6" s="203"/>
      <c r="K6" s="203"/>
      <c r="L6" s="203"/>
    </row>
    <row r="7" spans="1:12" ht="30" customHeight="1" x14ac:dyDescent="0.3">
      <c r="A7" s="163"/>
      <c r="B7" s="197" t="s">
        <v>292</v>
      </c>
      <c r="C7" s="197"/>
      <c r="D7" s="197"/>
      <c r="E7" s="197"/>
      <c r="F7" s="197"/>
      <c r="G7" s="197"/>
      <c r="H7" s="197"/>
      <c r="I7" s="197"/>
      <c r="J7" s="197"/>
      <c r="K7" s="197"/>
      <c r="L7" s="197"/>
    </row>
    <row r="8" spans="1:12" ht="30" customHeight="1" x14ac:dyDescent="0.3">
      <c r="A8" s="162"/>
      <c r="B8" s="197" t="s">
        <v>49</v>
      </c>
      <c r="C8" s="197"/>
      <c r="D8" s="197"/>
      <c r="E8" s="197"/>
      <c r="F8" s="197"/>
      <c r="G8" s="197"/>
      <c r="H8" s="197"/>
      <c r="I8" s="197"/>
      <c r="J8" s="197"/>
      <c r="K8" s="197"/>
      <c r="L8" s="197"/>
    </row>
    <row r="9" spans="1:12" ht="44.25" customHeight="1" x14ac:dyDescent="0.3">
      <c r="A9" s="162"/>
      <c r="B9" s="197" t="s">
        <v>294</v>
      </c>
      <c r="C9" s="197"/>
      <c r="D9" s="197"/>
      <c r="E9" s="197"/>
      <c r="F9" s="197"/>
      <c r="G9" s="197"/>
      <c r="H9" s="197"/>
      <c r="I9" s="197"/>
      <c r="J9" s="197"/>
      <c r="K9" s="197"/>
      <c r="L9" s="197"/>
    </row>
    <row r="10" spans="1:12" s="8" customFormat="1" ht="36" customHeight="1" x14ac:dyDescent="0.25">
      <c r="A10" s="161"/>
      <c r="B10" s="197" t="s">
        <v>223</v>
      </c>
      <c r="C10" s="197"/>
      <c r="D10" s="197"/>
      <c r="E10" s="197"/>
      <c r="F10" s="197"/>
      <c r="G10" s="197"/>
      <c r="H10" s="197"/>
      <c r="I10" s="197"/>
      <c r="J10" s="197"/>
      <c r="K10" s="197"/>
      <c r="L10" s="197"/>
    </row>
    <row r="11" spans="1:12" s="8" customFormat="1" ht="42" customHeight="1" x14ac:dyDescent="0.25">
      <c r="A11" s="160"/>
      <c r="B11" s="197" t="s">
        <v>50</v>
      </c>
      <c r="C11" s="197"/>
      <c r="D11" s="197"/>
      <c r="E11" s="197"/>
      <c r="F11" s="197"/>
      <c r="G11" s="197"/>
      <c r="H11" s="197"/>
      <c r="I11" s="197"/>
      <c r="J11" s="197"/>
      <c r="K11" s="197"/>
      <c r="L11" s="197"/>
    </row>
    <row r="12" spans="1:12" s="8" customFormat="1" ht="42" customHeight="1" x14ac:dyDescent="0.25">
      <c r="A12" s="160"/>
      <c r="B12" s="197" t="s">
        <v>229</v>
      </c>
      <c r="C12" s="197"/>
      <c r="D12" s="197"/>
      <c r="E12" s="197"/>
      <c r="F12" s="197"/>
      <c r="G12" s="197"/>
      <c r="H12" s="197"/>
      <c r="I12" s="197"/>
      <c r="J12" s="197"/>
      <c r="K12" s="197"/>
      <c r="L12" s="197"/>
    </row>
    <row r="13" spans="1:12" s="8" customFormat="1" ht="42" customHeight="1" x14ac:dyDescent="0.25">
      <c r="A13" s="160"/>
      <c r="B13" s="206" t="s">
        <v>312</v>
      </c>
      <c r="C13" s="207"/>
      <c r="D13" s="207"/>
      <c r="E13" s="207"/>
      <c r="F13" s="207"/>
      <c r="G13" s="207"/>
      <c r="H13" s="207"/>
      <c r="I13" s="207"/>
      <c r="J13" s="207"/>
      <c r="K13" s="207"/>
      <c r="L13" s="207"/>
    </row>
    <row r="14" spans="1:12" s="8" customFormat="1" ht="42" customHeight="1" x14ac:dyDescent="0.25">
      <c r="A14" s="160"/>
      <c r="B14" s="197" t="s">
        <v>228</v>
      </c>
      <c r="C14" s="197"/>
      <c r="D14" s="197"/>
      <c r="E14" s="197"/>
      <c r="F14" s="197"/>
      <c r="G14" s="197"/>
      <c r="H14" s="197"/>
      <c r="I14" s="197"/>
      <c r="J14" s="197"/>
      <c r="K14" s="197"/>
      <c r="L14" s="197"/>
    </row>
    <row r="15" spans="1:12" ht="38.25" customHeight="1" x14ac:dyDescent="0.3">
      <c r="B15" s="205" t="s">
        <v>64</v>
      </c>
      <c r="C15" s="205"/>
      <c r="D15" s="205"/>
      <c r="E15" s="205"/>
      <c r="F15" s="205"/>
      <c r="G15" s="205"/>
      <c r="H15" s="205"/>
      <c r="I15" s="205"/>
      <c r="J15" s="205"/>
      <c r="K15" s="205"/>
      <c r="L15" s="205"/>
    </row>
    <row r="16" spans="1:12" ht="38.25" customHeight="1" x14ac:dyDescent="0.3">
      <c r="B16" s="204" t="s">
        <v>63</v>
      </c>
      <c r="C16" s="204"/>
      <c r="D16" s="204"/>
      <c r="E16" s="204"/>
      <c r="F16" s="204"/>
      <c r="G16" s="204"/>
      <c r="H16" s="204"/>
      <c r="I16" s="204"/>
      <c r="J16" s="204"/>
      <c r="K16" s="204"/>
      <c r="L16" s="204"/>
    </row>
    <row r="17" spans="2:12" ht="36.75" customHeight="1" x14ac:dyDescent="0.3">
      <c r="B17" s="205" t="s">
        <v>290</v>
      </c>
      <c r="C17" s="205"/>
      <c r="D17" s="205"/>
      <c r="E17" s="205"/>
      <c r="F17" s="205"/>
      <c r="G17" s="205"/>
      <c r="H17" s="205"/>
      <c r="I17" s="205"/>
      <c r="J17" s="205"/>
      <c r="K17" s="205"/>
      <c r="L17" s="205"/>
    </row>
    <row r="18" spans="2:12" ht="36.75" customHeight="1" x14ac:dyDescent="0.3">
      <c r="B18" s="205" t="s">
        <v>632</v>
      </c>
      <c r="C18" s="205"/>
      <c r="D18" s="205"/>
      <c r="E18" s="205"/>
      <c r="F18" s="205"/>
      <c r="G18" s="205"/>
      <c r="H18" s="205"/>
      <c r="I18" s="205"/>
      <c r="J18" s="205"/>
      <c r="K18" s="205"/>
      <c r="L18" s="205"/>
    </row>
  </sheetData>
  <sheetProtection algorithmName="SHA-512" hashValue="mlHIAMTgdyxYpEG2Uwc8busaF+q7eiNxuNTalNNP8hXNyqAwH2LxS7x+E11A09UgsNcKS/3R7Djqm01u/5dw0g==" saltValue="J7rYax8+DlrU/1cBTyO/ug==" spinCount="100000" sheet="1" objects="1" scenarios="1"/>
  <mergeCells count="16">
    <mergeCell ref="B14:L14"/>
    <mergeCell ref="B16:L16"/>
    <mergeCell ref="B15:L15"/>
    <mergeCell ref="B13:L13"/>
    <mergeCell ref="B18:L18"/>
    <mergeCell ref="B17:L17"/>
    <mergeCell ref="B12:L12"/>
    <mergeCell ref="B11:L11"/>
    <mergeCell ref="B10:L10"/>
    <mergeCell ref="A1:F1"/>
    <mergeCell ref="A2:L2"/>
    <mergeCell ref="A3:L5"/>
    <mergeCell ref="A6:L6"/>
    <mergeCell ref="B8:L8"/>
    <mergeCell ref="B9:L9"/>
    <mergeCell ref="B7:L7"/>
  </mergeCells>
  <pageMargins left="0.7" right="0.7" top="0.75" bottom="0.75" header="0.3" footer="0.3"/>
  <pageSetup scale="77" orientation="portrait" r:id="rId1"/>
  <headerFooter>
    <oddFooter>&amp;CCurriculum for Agricultural Science Education © 2019 AFNR – Guidelines for Purchasing – 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6"/>
  <sheetViews>
    <sheetView showGridLines="0" view="pageLayout" zoomScaleNormal="100" workbookViewId="0">
      <selection sqref="A1:E1"/>
    </sheetView>
  </sheetViews>
  <sheetFormatPr defaultColWidth="14.5546875" defaultRowHeight="14.4" x14ac:dyDescent="0.3"/>
  <cols>
    <col min="1" max="1" width="14.5546875" customWidth="1"/>
    <col min="2" max="2" width="9.5546875" customWidth="1"/>
    <col min="3" max="3" width="11.88671875" customWidth="1"/>
    <col min="4" max="4" width="59" customWidth="1"/>
    <col min="5" max="5" width="2.44140625" hidden="1" customWidth="1"/>
    <col min="6" max="8" width="9.109375" style="3" customWidth="1"/>
    <col min="9" max="252" width="9.109375" customWidth="1"/>
    <col min="253" max="253" width="8.33203125" customWidth="1"/>
    <col min="254" max="255" width="8.6640625" customWidth="1"/>
  </cols>
  <sheetData>
    <row r="1" spans="1:8" ht="63" customHeight="1" x14ac:dyDescent="0.3">
      <c r="A1" s="342"/>
      <c r="B1" s="342"/>
      <c r="C1" s="342"/>
      <c r="D1" s="342"/>
      <c r="E1" s="342"/>
    </row>
    <row r="2" spans="1:8" ht="19.5" customHeight="1" x14ac:dyDescent="0.3">
      <c r="A2" s="347" t="s">
        <v>69</v>
      </c>
      <c r="B2" s="347"/>
      <c r="C2" s="347"/>
      <c r="D2" s="347"/>
      <c r="E2" s="347"/>
    </row>
    <row r="3" spans="1:8" x14ac:dyDescent="0.3">
      <c r="A3" s="348"/>
      <c r="B3" s="348"/>
      <c r="C3" s="348"/>
      <c r="D3" s="348"/>
      <c r="E3" s="348"/>
    </row>
    <row r="4" spans="1:8" ht="26.4" x14ac:dyDescent="0.3">
      <c r="A4" s="1" t="s">
        <v>2</v>
      </c>
      <c r="B4" s="1" t="s">
        <v>6</v>
      </c>
      <c r="C4" s="1" t="s">
        <v>0</v>
      </c>
      <c r="D4" s="1" t="s">
        <v>1</v>
      </c>
      <c r="E4" s="69"/>
    </row>
    <row r="5" spans="1:8" s="2" customFormat="1" x14ac:dyDescent="0.3">
      <c r="A5" s="9">
        <v>10</v>
      </c>
      <c r="B5" s="93"/>
      <c r="C5" s="9" t="s">
        <v>3</v>
      </c>
      <c r="D5" s="10" t="s">
        <v>70</v>
      </c>
      <c r="E5" s="71"/>
      <c r="F5" s="4"/>
      <c r="G5" s="4"/>
      <c r="H5" s="4"/>
    </row>
    <row r="6" spans="1:8" s="2" customFormat="1" x14ac:dyDescent="0.3">
      <c r="A6" s="9">
        <v>10</v>
      </c>
      <c r="B6" s="93"/>
      <c r="C6" s="9" t="s">
        <v>3</v>
      </c>
      <c r="D6" s="21" t="s">
        <v>71</v>
      </c>
      <c r="E6" s="71"/>
      <c r="F6" s="4"/>
      <c r="G6" s="4"/>
      <c r="H6" s="4"/>
    </row>
    <row r="7" spans="1:8" s="2" customFormat="1" x14ac:dyDescent="0.3">
      <c r="A7" s="9">
        <v>10</v>
      </c>
      <c r="B7" s="93"/>
      <c r="C7" s="9" t="s">
        <v>3</v>
      </c>
      <c r="D7" s="10" t="s">
        <v>72</v>
      </c>
      <c r="E7" s="71"/>
      <c r="F7" s="4"/>
      <c r="G7" s="4"/>
      <c r="H7" s="4"/>
    </row>
    <row r="8" spans="1:8" s="2" customFormat="1" x14ac:dyDescent="0.3">
      <c r="A8" s="9">
        <v>10</v>
      </c>
      <c r="B8" s="93"/>
      <c r="C8" s="9" t="s">
        <v>3</v>
      </c>
      <c r="D8" s="10" t="s">
        <v>73</v>
      </c>
      <c r="E8" s="71"/>
      <c r="F8" s="4"/>
      <c r="G8" s="4"/>
      <c r="H8" s="4"/>
    </row>
    <row r="9" spans="1:8" s="2" customFormat="1" x14ac:dyDescent="0.3">
      <c r="A9" s="9">
        <v>10</v>
      </c>
      <c r="B9" s="93"/>
      <c r="C9" s="9" t="s">
        <v>3</v>
      </c>
      <c r="D9" s="10" t="s">
        <v>74</v>
      </c>
      <c r="E9" s="71"/>
      <c r="F9" s="4"/>
      <c r="G9" s="4"/>
      <c r="H9" s="4"/>
    </row>
    <row r="10" spans="1:8" s="2" customFormat="1" x14ac:dyDescent="0.3">
      <c r="A10" s="9">
        <v>1</v>
      </c>
      <c r="B10" s="93"/>
      <c r="C10" s="9" t="s">
        <v>3</v>
      </c>
      <c r="D10" s="10" t="s">
        <v>378</v>
      </c>
      <c r="E10" s="71"/>
      <c r="F10" s="4"/>
      <c r="G10" s="4"/>
      <c r="H10" s="4"/>
    </row>
    <row r="11" spans="1:8" s="2" customFormat="1" x14ac:dyDescent="0.3">
      <c r="A11" s="9">
        <v>1</v>
      </c>
      <c r="B11" s="93"/>
      <c r="C11" s="9" t="s">
        <v>3</v>
      </c>
      <c r="D11" s="10" t="s">
        <v>379</v>
      </c>
      <c r="E11" s="71"/>
      <c r="F11" s="4"/>
      <c r="G11" s="4"/>
      <c r="H11" s="4"/>
    </row>
    <row r="12" spans="1:8" s="2" customFormat="1" x14ac:dyDescent="0.3">
      <c r="A12" s="9">
        <v>1</v>
      </c>
      <c r="B12" s="93"/>
      <c r="C12" s="9" t="s">
        <v>3</v>
      </c>
      <c r="D12" s="10" t="s">
        <v>486</v>
      </c>
      <c r="E12" s="71"/>
      <c r="F12" s="4"/>
      <c r="G12" s="4"/>
      <c r="H12" s="4"/>
    </row>
    <row r="13" spans="1:8" x14ac:dyDescent="0.3">
      <c r="A13" s="9">
        <v>1</v>
      </c>
      <c r="B13" s="93"/>
      <c r="C13" s="9" t="s">
        <v>3</v>
      </c>
      <c r="D13" s="10" t="s">
        <v>75</v>
      </c>
      <c r="E13" s="69"/>
    </row>
    <row r="14" spans="1:8" x14ac:dyDescent="0.3">
      <c r="A14" s="9">
        <v>1</v>
      </c>
      <c r="B14" s="93"/>
      <c r="C14" s="9" t="s">
        <v>3</v>
      </c>
      <c r="D14" s="10" t="s">
        <v>76</v>
      </c>
      <c r="E14" s="69"/>
    </row>
    <row r="15" spans="1:8" x14ac:dyDescent="0.3">
      <c r="A15" s="9">
        <v>1</v>
      </c>
      <c r="B15" s="93"/>
      <c r="C15" s="9" t="s">
        <v>3</v>
      </c>
      <c r="D15" s="10" t="s">
        <v>77</v>
      </c>
      <c r="E15" s="69"/>
    </row>
    <row r="16" spans="1:8" x14ac:dyDescent="0.3">
      <c r="A16" s="9">
        <v>10</v>
      </c>
      <c r="B16" s="93"/>
      <c r="C16" s="9" t="s">
        <v>3</v>
      </c>
      <c r="D16" s="10" t="s">
        <v>78</v>
      </c>
      <c r="E16" s="69"/>
    </row>
    <row r="17" spans="1:5" x14ac:dyDescent="0.3">
      <c r="A17" s="9">
        <v>10</v>
      </c>
      <c r="B17" s="93"/>
      <c r="C17" s="9" t="s">
        <v>3</v>
      </c>
      <c r="D17" s="10" t="s">
        <v>485</v>
      </c>
      <c r="E17" s="69"/>
    </row>
    <row r="18" spans="1:5" x14ac:dyDescent="0.3">
      <c r="A18" s="9">
        <v>10</v>
      </c>
      <c r="B18" s="93"/>
      <c r="C18" s="9" t="s">
        <v>3</v>
      </c>
      <c r="D18" s="10" t="s">
        <v>79</v>
      </c>
      <c r="E18" s="69"/>
    </row>
    <row r="19" spans="1:5" x14ac:dyDescent="0.3">
      <c r="A19" s="9">
        <v>10</v>
      </c>
      <c r="B19" s="93"/>
      <c r="C19" s="9" t="s">
        <v>3</v>
      </c>
      <c r="D19" s="10" t="s">
        <v>487</v>
      </c>
      <c r="E19" s="69"/>
    </row>
    <row r="20" spans="1:5" x14ac:dyDescent="0.3">
      <c r="A20" s="9">
        <v>10</v>
      </c>
      <c r="B20" s="93"/>
      <c r="C20" s="9" t="s">
        <v>3</v>
      </c>
      <c r="D20" s="10" t="s">
        <v>80</v>
      </c>
      <c r="E20" s="69"/>
    </row>
    <row r="21" spans="1:5" x14ac:dyDescent="0.3">
      <c r="A21" s="9">
        <v>10</v>
      </c>
      <c r="B21" s="93"/>
      <c r="C21" s="9" t="s">
        <v>3</v>
      </c>
      <c r="D21" s="10" t="s">
        <v>380</v>
      </c>
      <c r="E21" s="69"/>
    </row>
    <row r="22" spans="1:5" x14ac:dyDescent="0.3">
      <c r="A22" s="9">
        <v>10</v>
      </c>
      <c r="B22" s="93"/>
      <c r="C22" s="9" t="s">
        <v>3</v>
      </c>
      <c r="D22" s="10" t="s">
        <v>488</v>
      </c>
      <c r="E22" s="69"/>
    </row>
    <row r="23" spans="1:5" x14ac:dyDescent="0.3">
      <c r="A23" s="9">
        <v>10</v>
      </c>
      <c r="B23" s="93"/>
      <c r="C23" s="9" t="s">
        <v>3</v>
      </c>
      <c r="D23" s="10" t="s">
        <v>489</v>
      </c>
      <c r="E23" s="69"/>
    </row>
    <row r="24" spans="1:5" x14ac:dyDescent="0.3">
      <c r="A24" s="9">
        <v>10</v>
      </c>
      <c r="B24" s="93"/>
      <c r="C24" s="9" t="s">
        <v>3</v>
      </c>
      <c r="D24" s="10" t="s">
        <v>81</v>
      </c>
      <c r="E24" s="69"/>
    </row>
    <row r="25" spans="1:5" x14ac:dyDescent="0.3">
      <c r="A25" s="9">
        <v>10</v>
      </c>
      <c r="B25" s="93"/>
      <c r="C25" s="9" t="s">
        <v>3</v>
      </c>
      <c r="D25" s="10" t="s">
        <v>381</v>
      </c>
      <c r="E25" s="69"/>
    </row>
    <row r="26" spans="1:5" x14ac:dyDescent="0.3">
      <c r="A26" s="9">
        <v>10</v>
      </c>
      <c r="B26" s="93"/>
      <c r="C26" s="9" t="s">
        <v>3</v>
      </c>
      <c r="D26" s="10" t="s">
        <v>490</v>
      </c>
      <c r="E26" s="69"/>
    </row>
    <row r="27" spans="1:5" x14ac:dyDescent="0.3">
      <c r="A27" s="9">
        <v>10</v>
      </c>
      <c r="B27" s="93"/>
      <c r="C27" s="9" t="s">
        <v>3</v>
      </c>
      <c r="D27" s="10" t="s">
        <v>82</v>
      </c>
      <c r="E27" s="69"/>
    </row>
    <row r="28" spans="1:5" x14ac:dyDescent="0.3">
      <c r="A28" s="9">
        <v>10</v>
      </c>
      <c r="B28" s="93"/>
      <c r="C28" s="9" t="s">
        <v>3</v>
      </c>
      <c r="D28" s="10" t="s">
        <v>83</v>
      </c>
      <c r="E28" s="69"/>
    </row>
    <row r="29" spans="1:5" x14ac:dyDescent="0.3">
      <c r="A29" s="9">
        <v>10</v>
      </c>
      <c r="B29" s="93"/>
      <c r="C29" s="9" t="s">
        <v>3</v>
      </c>
      <c r="D29" s="10" t="s">
        <v>382</v>
      </c>
      <c r="E29" s="69"/>
    </row>
    <row r="30" spans="1:5" x14ac:dyDescent="0.3">
      <c r="A30" s="22" t="s">
        <v>84</v>
      </c>
      <c r="B30" s="22"/>
      <c r="C30" s="9"/>
      <c r="D30" s="10"/>
      <c r="E30" s="69"/>
    </row>
    <row r="31" spans="1:5" x14ac:dyDescent="0.3">
      <c r="A31" s="345" t="s">
        <v>85</v>
      </c>
      <c r="B31" s="345"/>
      <c r="C31" s="345"/>
      <c r="D31" s="345"/>
      <c r="E31" s="345"/>
    </row>
    <row r="32" spans="1:5" x14ac:dyDescent="0.3">
      <c r="A32" s="346"/>
      <c r="B32" s="346"/>
      <c r="C32" s="346"/>
      <c r="D32" s="346"/>
      <c r="E32" s="346"/>
    </row>
    <row r="33" spans="1:8" ht="26.4" x14ac:dyDescent="0.3">
      <c r="A33" s="1" t="s">
        <v>2</v>
      </c>
      <c r="B33" s="1" t="s">
        <v>6</v>
      </c>
      <c r="C33" s="1" t="s">
        <v>0</v>
      </c>
      <c r="D33" s="1" t="s">
        <v>1</v>
      </c>
      <c r="E33" s="69"/>
    </row>
    <row r="34" spans="1:8" x14ac:dyDescent="0.3">
      <c r="A34" s="106">
        <v>1</v>
      </c>
      <c r="B34" s="132"/>
      <c r="C34" s="106" t="s">
        <v>3</v>
      </c>
      <c r="D34" s="107" t="s">
        <v>23</v>
      </c>
      <c r="E34" s="69"/>
    </row>
    <row r="35" spans="1:8" x14ac:dyDescent="0.3">
      <c r="A35" s="106">
        <v>20</v>
      </c>
      <c r="B35" s="132"/>
      <c r="C35" s="106" t="s">
        <v>3</v>
      </c>
      <c r="D35" s="107" t="s">
        <v>491</v>
      </c>
      <c r="E35" s="69"/>
    </row>
    <row r="36" spans="1:8" x14ac:dyDescent="0.3">
      <c r="A36" s="106">
        <v>1</v>
      </c>
      <c r="B36" s="132"/>
      <c r="C36" s="106" t="s">
        <v>3</v>
      </c>
      <c r="D36" s="107" t="s">
        <v>492</v>
      </c>
      <c r="E36" s="69"/>
    </row>
    <row r="37" spans="1:8" x14ac:dyDescent="0.3">
      <c r="A37" s="106">
        <v>5</v>
      </c>
      <c r="B37" s="132"/>
      <c r="C37" s="106" t="s">
        <v>3</v>
      </c>
      <c r="D37" s="10" t="s">
        <v>493</v>
      </c>
      <c r="E37" s="69"/>
    </row>
    <row r="38" spans="1:8" x14ac:dyDescent="0.3">
      <c r="A38" s="106">
        <v>10</v>
      </c>
      <c r="B38" s="132"/>
      <c r="C38" s="106" t="s">
        <v>3</v>
      </c>
      <c r="D38" s="107" t="s">
        <v>494</v>
      </c>
      <c r="E38" s="69"/>
    </row>
    <row r="39" spans="1:8" s="2" customFormat="1" x14ac:dyDescent="0.3">
      <c r="A39" s="135">
        <v>3</v>
      </c>
      <c r="B39" s="93"/>
      <c r="C39" s="9" t="s">
        <v>3</v>
      </c>
      <c r="D39" s="10" t="s">
        <v>86</v>
      </c>
      <c r="E39" s="71"/>
      <c r="F39" s="4"/>
      <c r="G39" s="4"/>
      <c r="H39" s="4"/>
    </row>
    <row r="40" spans="1:8" s="2" customFormat="1" x14ac:dyDescent="0.3">
      <c r="A40" s="135">
        <v>70</v>
      </c>
      <c r="B40" s="93"/>
      <c r="C40" s="9" t="s">
        <v>3</v>
      </c>
      <c r="D40" s="10" t="s">
        <v>87</v>
      </c>
      <c r="E40" s="71"/>
      <c r="F40" s="4"/>
      <c r="G40" s="4"/>
      <c r="H40" s="4"/>
    </row>
    <row r="41" spans="1:8" s="2" customFormat="1" x14ac:dyDescent="0.3">
      <c r="A41" s="135">
        <v>1</v>
      </c>
      <c r="B41" s="93"/>
      <c r="C41" s="9" t="s">
        <v>4</v>
      </c>
      <c r="D41" s="10" t="s">
        <v>88</v>
      </c>
      <c r="E41" s="71"/>
      <c r="F41" s="4"/>
      <c r="G41" s="4"/>
      <c r="H41" s="4"/>
    </row>
    <row r="42" spans="1:8" s="2" customFormat="1" x14ac:dyDescent="0.3">
      <c r="A42" s="135">
        <v>1</v>
      </c>
      <c r="B42" s="93"/>
      <c r="C42" s="9" t="s">
        <v>21</v>
      </c>
      <c r="D42" s="10" t="s">
        <v>89</v>
      </c>
      <c r="E42" s="71"/>
      <c r="F42" s="4"/>
      <c r="G42" s="4"/>
      <c r="H42" s="4"/>
    </row>
    <row r="43" spans="1:8" s="2" customFormat="1" x14ac:dyDescent="0.3">
      <c r="A43" s="135">
        <v>1</v>
      </c>
      <c r="B43" s="93"/>
      <c r="C43" s="9" t="s">
        <v>21</v>
      </c>
      <c r="D43" s="10" t="s">
        <v>90</v>
      </c>
      <c r="E43" s="71"/>
      <c r="F43" s="4"/>
      <c r="G43" s="4"/>
      <c r="H43" s="4"/>
    </row>
    <row r="44" spans="1:8" s="2" customFormat="1" x14ac:dyDescent="0.3">
      <c r="A44" s="135"/>
      <c r="B44" s="93"/>
      <c r="C44" s="9"/>
      <c r="D44" s="10" t="s">
        <v>91</v>
      </c>
      <c r="E44" s="71"/>
      <c r="F44" s="4"/>
      <c r="G44" s="4"/>
      <c r="H44" s="4"/>
    </row>
    <row r="45" spans="1:8" s="2" customFormat="1" x14ac:dyDescent="0.3">
      <c r="A45" s="135">
        <v>6</v>
      </c>
      <c r="B45" s="93"/>
      <c r="C45" s="9" t="s">
        <v>92</v>
      </c>
      <c r="D45" s="10" t="s">
        <v>93</v>
      </c>
      <c r="E45" s="71"/>
      <c r="F45" s="4"/>
      <c r="G45" s="4"/>
      <c r="H45" s="4"/>
    </row>
    <row r="46" spans="1:8" s="2" customFormat="1" x14ac:dyDescent="0.3">
      <c r="A46" s="135">
        <v>2</v>
      </c>
      <c r="B46" s="93"/>
      <c r="C46" s="9" t="s">
        <v>94</v>
      </c>
      <c r="D46" s="10" t="s">
        <v>95</v>
      </c>
      <c r="E46" s="71"/>
      <c r="F46" s="4"/>
      <c r="G46" s="4"/>
      <c r="H46" s="4"/>
    </row>
    <row r="47" spans="1:8" s="2" customFormat="1" x14ac:dyDescent="0.3">
      <c r="A47" s="135">
        <v>5</v>
      </c>
      <c r="B47" s="93"/>
      <c r="C47" s="9" t="s">
        <v>3</v>
      </c>
      <c r="D47" s="10" t="s">
        <v>96</v>
      </c>
      <c r="E47" s="71"/>
      <c r="F47" s="4"/>
      <c r="G47" s="4"/>
      <c r="H47" s="4"/>
    </row>
    <row r="48" spans="1:8" s="2" customFormat="1" x14ac:dyDescent="0.3">
      <c r="A48" s="135">
        <v>10</v>
      </c>
      <c r="B48" s="93"/>
      <c r="C48" s="9" t="s">
        <v>3</v>
      </c>
      <c r="D48" s="10" t="s">
        <v>97</v>
      </c>
      <c r="E48" s="71"/>
      <c r="F48" s="4"/>
      <c r="G48" s="4"/>
      <c r="H48" s="4"/>
    </row>
    <row r="49" spans="1:8" s="2" customFormat="1" x14ac:dyDescent="0.3">
      <c r="A49" s="135">
        <v>1</v>
      </c>
      <c r="B49" s="93"/>
      <c r="C49" s="9" t="s">
        <v>21</v>
      </c>
      <c r="D49" s="10" t="s">
        <v>98</v>
      </c>
      <c r="E49" s="71"/>
      <c r="F49" s="4"/>
      <c r="G49" s="4"/>
      <c r="H49" s="4"/>
    </row>
    <row r="50" spans="1:8" s="2" customFormat="1" x14ac:dyDescent="0.3">
      <c r="A50" s="135">
        <v>65</v>
      </c>
      <c r="B50" s="93"/>
      <c r="C50" s="9" t="s">
        <v>3</v>
      </c>
      <c r="D50" s="10" t="s">
        <v>99</v>
      </c>
      <c r="E50" s="71"/>
      <c r="F50" s="4"/>
      <c r="G50" s="4"/>
      <c r="H50" s="4"/>
    </row>
    <row r="51" spans="1:8" s="2" customFormat="1" x14ac:dyDescent="0.3">
      <c r="A51" s="135">
        <v>2</v>
      </c>
      <c r="B51" s="93"/>
      <c r="C51" s="9" t="s">
        <v>37</v>
      </c>
      <c r="D51" s="10" t="s">
        <v>100</v>
      </c>
      <c r="E51" s="71"/>
      <c r="F51" s="4"/>
      <c r="G51" s="4"/>
      <c r="H51" s="4"/>
    </row>
    <row r="52" spans="1:8" s="2" customFormat="1" x14ac:dyDescent="0.3">
      <c r="A52" s="135">
        <v>1</v>
      </c>
      <c r="B52" s="93"/>
      <c r="C52" s="9" t="s">
        <v>37</v>
      </c>
      <c r="D52" s="10" t="s">
        <v>101</v>
      </c>
      <c r="E52" s="71"/>
      <c r="F52" s="4"/>
      <c r="G52" s="4"/>
      <c r="H52" s="4"/>
    </row>
    <row r="53" spans="1:8" s="2" customFormat="1" x14ac:dyDescent="0.3">
      <c r="A53" s="135">
        <v>120</v>
      </c>
      <c r="B53" s="93"/>
      <c r="C53" s="9" t="s">
        <v>102</v>
      </c>
      <c r="D53" s="10" t="s">
        <v>103</v>
      </c>
      <c r="E53" s="71"/>
      <c r="F53" s="4"/>
      <c r="G53" s="4"/>
      <c r="H53" s="4"/>
    </row>
    <row r="54" spans="1:8" s="2" customFormat="1" x14ac:dyDescent="0.3">
      <c r="A54" s="135">
        <v>80</v>
      </c>
      <c r="B54" s="93"/>
      <c r="C54" s="9" t="s">
        <v>3</v>
      </c>
      <c r="D54" s="10" t="s">
        <v>104</v>
      </c>
      <c r="E54" s="71"/>
      <c r="F54" s="4"/>
      <c r="G54" s="4"/>
      <c r="H54" s="4"/>
    </row>
    <row r="55" spans="1:8" s="2" customFormat="1" x14ac:dyDescent="0.3">
      <c r="A55" s="135">
        <v>10</v>
      </c>
      <c r="B55" s="93"/>
      <c r="C55" s="9" t="s">
        <v>3</v>
      </c>
      <c r="D55" s="10" t="s">
        <v>105</v>
      </c>
      <c r="E55" s="71"/>
      <c r="F55" s="4"/>
      <c r="G55" s="4"/>
      <c r="H55" s="4"/>
    </row>
    <row r="56" spans="1:8" s="2" customFormat="1" x14ac:dyDescent="0.3">
      <c r="A56" s="135">
        <v>1</v>
      </c>
      <c r="B56" s="93"/>
      <c r="C56" s="9" t="s">
        <v>4</v>
      </c>
      <c r="D56" s="10" t="s">
        <v>106</v>
      </c>
      <c r="E56" s="71"/>
      <c r="F56" s="4"/>
      <c r="G56" s="4"/>
      <c r="H56" s="4"/>
    </row>
    <row r="57" spans="1:8" s="2" customFormat="1" x14ac:dyDescent="0.3">
      <c r="A57" s="135">
        <v>1</v>
      </c>
      <c r="B57" s="93"/>
      <c r="C57" s="9" t="s">
        <v>37</v>
      </c>
      <c r="D57" s="10" t="s">
        <v>107</v>
      </c>
      <c r="E57" s="71"/>
      <c r="F57" s="4"/>
      <c r="G57" s="4"/>
      <c r="H57" s="4"/>
    </row>
    <row r="58" spans="1:8" x14ac:dyDescent="0.3">
      <c r="A58" s="345" t="s">
        <v>108</v>
      </c>
      <c r="B58" s="345"/>
      <c r="C58" s="345"/>
      <c r="D58" s="345"/>
      <c r="E58" s="345"/>
    </row>
    <row r="59" spans="1:8" x14ac:dyDescent="0.3">
      <c r="A59" s="346"/>
      <c r="B59" s="346"/>
      <c r="C59" s="346"/>
      <c r="D59" s="346"/>
      <c r="E59" s="346"/>
    </row>
    <row r="60" spans="1:8" ht="26.4" x14ac:dyDescent="0.3">
      <c r="A60" s="1" t="s">
        <v>2</v>
      </c>
      <c r="B60" s="1" t="s">
        <v>6</v>
      </c>
      <c r="C60" s="1" t="s">
        <v>0</v>
      </c>
      <c r="D60" s="1" t="s">
        <v>1</v>
      </c>
      <c r="E60" s="69"/>
    </row>
    <row r="61" spans="1:8" x14ac:dyDescent="0.3">
      <c r="A61" s="9">
        <v>1</v>
      </c>
      <c r="B61" s="93"/>
      <c r="C61" s="9" t="s">
        <v>21</v>
      </c>
      <c r="D61" s="10" t="s">
        <v>109</v>
      </c>
      <c r="E61" s="69"/>
    </row>
    <row r="62" spans="1:8" x14ac:dyDescent="0.3">
      <c r="A62" s="9">
        <v>0.5</v>
      </c>
      <c r="B62" s="93"/>
      <c r="C62" s="9" t="s">
        <v>36</v>
      </c>
      <c r="D62" s="10" t="s">
        <v>110</v>
      </c>
      <c r="E62" s="69"/>
    </row>
    <row r="63" spans="1:8" x14ac:dyDescent="0.3">
      <c r="A63" s="9">
        <v>1</v>
      </c>
      <c r="B63" s="93"/>
      <c r="C63" s="9" t="s">
        <v>111</v>
      </c>
      <c r="D63" s="10" t="s">
        <v>112</v>
      </c>
      <c r="E63" s="69"/>
    </row>
    <row r="64" spans="1:8" x14ac:dyDescent="0.3">
      <c r="A64" s="9">
        <v>0.5</v>
      </c>
      <c r="B64" s="93"/>
      <c r="C64" s="9" t="s">
        <v>36</v>
      </c>
      <c r="D64" s="10" t="s">
        <v>113</v>
      </c>
      <c r="E64" s="69"/>
    </row>
    <row r="65" spans="1:5" x14ac:dyDescent="0.3">
      <c r="A65" s="9">
        <v>5</v>
      </c>
      <c r="B65" s="93"/>
      <c r="C65" s="9" t="s">
        <v>3</v>
      </c>
      <c r="D65" s="10" t="s">
        <v>114</v>
      </c>
      <c r="E65" s="69"/>
    </row>
    <row r="66" spans="1:5" ht="39.6" x14ac:dyDescent="0.3">
      <c r="A66" s="9" t="s">
        <v>115</v>
      </c>
      <c r="B66" s="93"/>
      <c r="C66" s="9" t="s">
        <v>3</v>
      </c>
      <c r="D66" s="10" t="s">
        <v>306</v>
      </c>
      <c r="E66" s="69"/>
    </row>
    <row r="67" spans="1:5" ht="26.4" x14ac:dyDescent="0.3">
      <c r="A67" s="9">
        <v>1</v>
      </c>
      <c r="B67" s="93"/>
      <c r="C67" s="9" t="s">
        <v>3</v>
      </c>
      <c r="D67" s="10" t="s">
        <v>116</v>
      </c>
      <c r="E67" s="69"/>
    </row>
    <row r="68" spans="1:5" x14ac:dyDescent="0.3">
      <c r="A68" s="9">
        <v>4</v>
      </c>
      <c r="B68" s="93"/>
      <c r="C68" s="9" t="s">
        <v>117</v>
      </c>
      <c r="D68" s="10" t="s">
        <v>118</v>
      </c>
      <c r="E68" s="69"/>
    </row>
    <row r="69" spans="1:5" x14ac:dyDescent="0.3">
      <c r="A69" s="9">
        <v>1</v>
      </c>
      <c r="B69" s="93"/>
      <c r="C69" s="9" t="s">
        <v>36</v>
      </c>
      <c r="D69" s="10" t="s">
        <v>119</v>
      </c>
      <c r="E69" s="69"/>
    </row>
    <row r="70" spans="1:5" x14ac:dyDescent="0.3">
      <c r="A70" s="9">
        <v>1</v>
      </c>
      <c r="B70" s="93"/>
      <c r="C70" s="9"/>
      <c r="D70" s="10" t="s">
        <v>383</v>
      </c>
      <c r="E70" s="69"/>
    </row>
    <row r="71" spans="1:5" x14ac:dyDescent="0.3">
      <c r="A71" s="9">
        <v>6</v>
      </c>
      <c r="B71" s="93"/>
      <c r="C71" s="9" t="s">
        <v>21</v>
      </c>
      <c r="D71" s="10" t="s">
        <v>120</v>
      </c>
      <c r="E71" s="69"/>
    </row>
    <row r="72" spans="1:5" x14ac:dyDescent="0.3">
      <c r="A72" s="9">
        <v>4</v>
      </c>
      <c r="B72" s="93"/>
      <c r="C72" s="9" t="s">
        <v>38</v>
      </c>
      <c r="D72" s="10" t="s">
        <v>121</v>
      </c>
      <c r="E72" s="69"/>
    </row>
    <row r="73" spans="1:5" x14ac:dyDescent="0.3">
      <c r="A73" s="9">
        <v>5</v>
      </c>
      <c r="B73" s="93"/>
      <c r="C73" s="9" t="s">
        <v>3</v>
      </c>
      <c r="D73" s="10" t="s">
        <v>122</v>
      </c>
      <c r="E73" s="69"/>
    </row>
    <row r="74" spans="1:5" x14ac:dyDescent="0.3">
      <c r="A74" s="9">
        <v>1</v>
      </c>
      <c r="B74" s="93"/>
      <c r="C74" s="9" t="s">
        <v>123</v>
      </c>
      <c r="D74" s="10" t="s">
        <v>124</v>
      </c>
      <c r="E74" s="69"/>
    </row>
    <row r="75" spans="1:5" x14ac:dyDescent="0.3">
      <c r="A75" s="9">
        <v>0.5</v>
      </c>
      <c r="B75" s="93"/>
      <c r="C75" s="9" t="s">
        <v>36</v>
      </c>
      <c r="D75" s="10" t="s">
        <v>125</v>
      </c>
      <c r="E75" s="69"/>
    </row>
    <row r="76" spans="1:5" x14ac:dyDescent="0.3">
      <c r="A76" s="9">
        <v>1</v>
      </c>
      <c r="B76" s="93"/>
      <c r="C76" s="9" t="s">
        <v>3</v>
      </c>
      <c r="D76" s="10" t="s">
        <v>126</v>
      </c>
      <c r="E76" s="69"/>
    </row>
    <row r="77" spans="1:5" x14ac:dyDescent="0.3">
      <c r="A77" s="9">
        <v>1</v>
      </c>
      <c r="B77" s="93"/>
      <c r="C77" s="9" t="s">
        <v>123</v>
      </c>
      <c r="D77" s="10" t="s">
        <v>127</v>
      </c>
      <c r="E77" s="69"/>
    </row>
    <row r="78" spans="1:5" x14ac:dyDescent="0.3">
      <c r="A78" s="9">
        <v>5</v>
      </c>
      <c r="B78" s="93"/>
      <c r="C78" s="9" t="s">
        <v>3</v>
      </c>
      <c r="D78" s="10" t="s">
        <v>128</v>
      </c>
      <c r="E78" s="69"/>
    </row>
    <row r="79" spans="1:5" x14ac:dyDescent="0.3">
      <c r="A79" s="9">
        <v>1</v>
      </c>
      <c r="B79" s="93"/>
      <c r="C79" s="9" t="s">
        <v>21</v>
      </c>
      <c r="D79" s="10" t="s">
        <v>129</v>
      </c>
      <c r="E79" s="69"/>
    </row>
    <row r="80" spans="1:5" x14ac:dyDescent="0.3">
      <c r="A80" s="9">
        <v>2</v>
      </c>
      <c r="B80" s="93"/>
      <c r="C80" s="9" t="s">
        <v>130</v>
      </c>
      <c r="D80" s="10" t="s">
        <v>131</v>
      </c>
      <c r="E80" s="69"/>
    </row>
    <row r="81" spans="1:5" x14ac:dyDescent="0.3">
      <c r="A81" s="9">
        <v>5</v>
      </c>
      <c r="B81" s="93"/>
      <c r="C81" s="9" t="s">
        <v>3</v>
      </c>
      <c r="D81" s="10" t="s">
        <v>132</v>
      </c>
      <c r="E81" s="69"/>
    </row>
    <row r="82" spans="1:5" x14ac:dyDescent="0.3">
      <c r="A82" s="9">
        <v>10</v>
      </c>
      <c r="B82" s="93"/>
      <c r="C82" s="9" t="s">
        <v>3</v>
      </c>
      <c r="D82" s="10" t="s">
        <v>133</v>
      </c>
      <c r="E82" s="69"/>
    </row>
    <row r="83" spans="1:5" x14ac:dyDescent="0.3">
      <c r="A83" s="9">
        <v>0.5</v>
      </c>
      <c r="B83" s="93"/>
      <c r="C83" s="9" t="s">
        <v>36</v>
      </c>
      <c r="D83" s="10" t="s">
        <v>134</v>
      </c>
      <c r="E83" s="69"/>
    </row>
    <row r="84" spans="1:5" x14ac:dyDescent="0.3">
      <c r="A84" s="345" t="s">
        <v>135</v>
      </c>
      <c r="B84" s="345"/>
      <c r="C84" s="345"/>
      <c r="D84" s="345"/>
      <c r="E84" s="345"/>
    </row>
    <row r="85" spans="1:5" x14ac:dyDescent="0.3">
      <c r="A85" s="346"/>
      <c r="B85" s="346"/>
      <c r="C85" s="346"/>
      <c r="D85" s="346"/>
      <c r="E85" s="346"/>
    </row>
    <row r="86" spans="1:5" ht="26.4" x14ac:dyDescent="0.3">
      <c r="A86" s="1" t="s">
        <v>2</v>
      </c>
      <c r="B86" s="1" t="s">
        <v>6</v>
      </c>
      <c r="C86" s="1" t="s">
        <v>0</v>
      </c>
      <c r="D86" s="1" t="s">
        <v>1</v>
      </c>
      <c r="E86" s="69"/>
    </row>
    <row r="87" spans="1:5" x14ac:dyDescent="0.3">
      <c r="A87" s="9">
        <v>10</v>
      </c>
      <c r="B87" s="93"/>
      <c r="C87" s="9" t="s">
        <v>277</v>
      </c>
      <c r="D87" s="10" t="s">
        <v>495</v>
      </c>
      <c r="E87" s="69"/>
    </row>
    <row r="88" spans="1:5" x14ac:dyDescent="0.3">
      <c r="A88" s="9">
        <v>1</v>
      </c>
      <c r="B88" s="93"/>
      <c r="C88" s="9" t="s">
        <v>3</v>
      </c>
      <c r="D88" s="10" t="s">
        <v>136</v>
      </c>
      <c r="E88" s="69"/>
    </row>
    <row r="89" spans="1:5" x14ac:dyDescent="0.3">
      <c r="A89" s="9">
        <v>1</v>
      </c>
      <c r="B89" s="93"/>
      <c r="C89" s="9" t="s">
        <v>36</v>
      </c>
      <c r="D89" s="10" t="s">
        <v>501</v>
      </c>
      <c r="E89" s="69"/>
    </row>
    <row r="90" spans="1:5" x14ac:dyDescent="0.3">
      <c r="A90" s="9">
        <v>1</v>
      </c>
      <c r="B90" s="93"/>
      <c r="C90" s="9" t="s">
        <v>36</v>
      </c>
      <c r="D90" s="10" t="s">
        <v>496</v>
      </c>
      <c r="E90" s="69"/>
    </row>
    <row r="91" spans="1:5" x14ac:dyDescent="0.3">
      <c r="A91" s="9">
        <v>5</v>
      </c>
      <c r="B91" s="93"/>
      <c r="C91" s="9" t="s">
        <v>3</v>
      </c>
      <c r="D91" s="10" t="s">
        <v>137</v>
      </c>
      <c r="E91" s="69"/>
    </row>
    <row r="92" spans="1:5" x14ac:dyDescent="0.3">
      <c r="A92" s="9">
        <v>10</v>
      </c>
      <c r="B92" s="93"/>
      <c r="C92" s="9" t="s">
        <v>3</v>
      </c>
      <c r="D92" s="10" t="s">
        <v>499</v>
      </c>
      <c r="E92" s="69"/>
    </row>
    <row r="93" spans="1:5" x14ac:dyDescent="0.3">
      <c r="A93" s="9">
        <v>10</v>
      </c>
      <c r="B93" s="93"/>
      <c r="C93" s="9" t="s">
        <v>3</v>
      </c>
      <c r="D93" s="10" t="s">
        <v>500</v>
      </c>
      <c r="E93" s="69"/>
    </row>
    <row r="94" spans="1:5" x14ac:dyDescent="0.3">
      <c r="A94" s="9">
        <v>10</v>
      </c>
      <c r="B94" s="93"/>
      <c r="C94" s="9" t="s">
        <v>192</v>
      </c>
      <c r="D94" s="10" t="s">
        <v>502</v>
      </c>
      <c r="E94" s="69"/>
    </row>
    <row r="95" spans="1:5" x14ac:dyDescent="0.3">
      <c r="A95" s="9">
        <v>10</v>
      </c>
      <c r="B95" s="93"/>
      <c r="C95" s="9" t="s">
        <v>497</v>
      </c>
      <c r="D95" s="10" t="s">
        <v>503</v>
      </c>
      <c r="E95" s="69"/>
    </row>
    <row r="96" spans="1:5" x14ac:dyDescent="0.3">
      <c r="A96" s="9">
        <v>1</v>
      </c>
      <c r="B96" s="93"/>
      <c r="C96" s="9" t="s">
        <v>21</v>
      </c>
      <c r="D96" s="10" t="s">
        <v>138</v>
      </c>
      <c r="E96" s="69"/>
    </row>
    <row r="97" spans="1:5" x14ac:dyDescent="0.3">
      <c r="A97" s="9"/>
      <c r="B97" s="93"/>
      <c r="C97" s="9"/>
      <c r="D97" s="10" t="s">
        <v>139</v>
      </c>
      <c r="E97" s="69"/>
    </row>
    <row r="98" spans="1:5" x14ac:dyDescent="0.3">
      <c r="A98" s="9"/>
      <c r="B98" s="93"/>
      <c r="C98" s="9"/>
      <c r="D98" s="10" t="s">
        <v>140</v>
      </c>
      <c r="E98" s="69"/>
    </row>
    <row r="99" spans="1:5" x14ac:dyDescent="0.3">
      <c r="A99" s="9">
        <v>200</v>
      </c>
      <c r="B99" s="93"/>
      <c r="C99" s="9" t="s">
        <v>141</v>
      </c>
      <c r="D99" s="10" t="s">
        <v>142</v>
      </c>
      <c r="E99" s="69"/>
    </row>
    <row r="100" spans="1:5" x14ac:dyDescent="0.3">
      <c r="A100" s="9">
        <v>1</v>
      </c>
      <c r="B100" s="93"/>
      <c r="C100" s="9" t="s">
        <v>4</v>
      </c>
      <c r="D100" s="10" t="s">
        <v>143</v>
      </c>
      <c r="E100" s="69"/>
    </row>
    <row r="101" spans="1:5" x14ac:dyDescent="0.3">
      <c r="A101" s="126" t="s">
        <v>386</v>
      </c>
      <c r="B101" s="93"/>
      <c r="C101" s="9" t="s">
        <v>3</v>
      </c>
      <c r="D101" s="10" t="s">
        <v>384</v>
      </c>
      <c r="E101" s="69"/>
    </row>
    <row r="102" spans="1:5" x14ac:dyDescent="0.3">
      <c r="A102" s="9">
        <v>5</v>
      </c>
      <c r="B102" s="93"/>
      <c r="C102" s="9" t="s">
        <v>4</v>
      </c>
      <c r="D102" s="10" t="s">
        <v>144</v>
      </c>
      <c r="E102" s="69"/>
    </row>
    <row r="103" spans="1:5" x14ac:dyDescent="0.3">
      <c r="A103" s="9">
        <v>120</v>
      </c>
      <c r="B103" s="93"/>
      <c r="C103" s="9" t="s">
        <v>145</v>
      </c>
      <c r="D103" s="10" t="s">
        <v>146</v>
      </c>
      <c r="E103" s="69"/>
    </row>
    <row r="104" spans="1:5" ht="39.6" x14ac:dyDescent="0.3">
      <c r="A104" s="9" t="s">
        <v>147</v>
      </c>
      <c r="B104" s="93"/>
      <c r="C104" s="9" t="s">
        <v>3</v>
      </c>
      <c r="D104" s="10" t="s">
        <v>148</v>
      </c>
      <c r="E104" s="69"/>
    </row>
    <row r="105" spans="1:5" x14ac:dyDescent="0.3">
      <c r="A105" s="9">
        <v>5</v>
      </c>
      <c r="B105" s="93"/>
      <c r="C105" s="9" t="s">
        <v>3</v>
      </c>
      <c r="D105" s="10" t="s">
        <v>149</v>
      </c>
      <c r="E105" s="69"/>
    </row>
    <row r="106" spans="1:5" x14ac:dyDescent="0.3">
      <c r="A106" s="14">
        <v>10</v>
      </c>
      <c r="B106" s="93"/>
      <c r="C106" s="14" t="s">
        <v>3</v>
      </c>
      <c r="D106" s="15" t="s">
        <v>150</v>
      </c>
      <c r="E106" s="69"/>
    </row>
    <row r="107" spans="1:5" x14ac:dyDescent="0.3">
      <c r="A107" s="14">
        <v>10</v>
      </c>
      <c r="B107" s="93"/>
      <c r="C107" s="14" t="s">
        <v>3</v>
      </c>
      <c r="D107" s="15" t="s">
        <v>151</v>
      </c>
      <c r="E107" s="69"/>
    </row>
    <row r="108" spans="1:5" x14ac:dyDescent="0.3">
      <c r="A108" s="9">
        <v>4</v>
      </c>
      <c r="B108" s="93"/>
      <c r="C108" s="9" t="s">
        <v>152</v>
      </c>
      <c r="D108" s="10" t="s">
        <v>153</v>
      </c>
      <c r="E108" s="69"/>
    </row>
    <row r="109" spans="1:5" x14ac:dyDescent="0.3">
      <c r="A109" s="9">
        <v>2</v>
      </c>
      <c r="B109" s="93"/>
      <c r="C109" s="9" t="s">
        <v>154</v>
      </c>
      <c r="D109" s="10" t="s">
        <v>155</v>
      </c>
      <c r="E109" s="69"/>
    </row>
    <row r="110" spans="1:5" x14ac:dyDescent="0.3">
      <c r="A110" s="9">
        <v>10</v>
      </c>
      <c r="B110" s="93"/>
      <c r="C110" s="9" t="s">
        <v>156</v>
      </c>
      <c r="D110" s="10" t="s">
        <v>157</v>
      </c>
      <c r="E110" s="69"/>
    </row>
    <row r="111" spans="1:5" x14ac:dyDescent="0.3">
      <c r="A111" s="9">
        <v>100</v>
      </c>
      <c r="B111" s="93"/>
      <c r="C111" s="9" t="s">
        <v>3</v>
      </c>
      <c r="D111" s="10" t="s">
        <v>158</v>
      </c>
      <c r="E111" s="69"/>
    </row>
    <row r="112" spans="1:5" x14ac:dyDescent="0.3">
      <c r="A112" s="9">
        <v>10</v>
      </c>
      <c r="B112" s="93"/>
      <c r="C112" s="9" t="s">
        <v>3</v>
      </c>
      <c r="D112" s="10" t="s">
        <v>385</v>
      </c>
      <c r="E112" s="69"/>
    </row>
    <row r="113" spans="1:5" x14ac:dyDescent="0.3">
      <c r="A113" s="9"/>
      <c r="B113" s="93"/>
      <c r="C113" s="9"/>
      <c r="D113" s="10" t="s">
        <v>159</v>
      </c>
      <c r="E113" s="69"/>
    </row>
    <row r="114" spans="1:5" x14ac:dyDescent="0.3">
      <c r="A114" s="22" t="s">
        <v>513</v>
      </c>
      <c r="B114" s="22"/>
      <c r="C114" s="9"/>
      <c r="D114" s="10"/>
      <c r="E114" s="69"/>
    </row>
    <row r="115" spans="1:5" x14ac:dyDescent="0.3">
      <c r="E115" s="69"/>
    </row>
    <row r="116" spans="1:5" x14ac:dyDescent="0.3">
      <c r="A116" s="345" t="s">
        <v>160</v>
      </c>
      <c r="B116" s="345"/>
      <c r="C116" s="345"/>
      <c r="D116" s="345"/>
      <c r="E116" s="345"/>
    </row>
    <row r="117" spans="1:5" x14ac:dyDescent="0.3">
      <c r="A117" s="346"/>
      <c r="B117" s="346"/>
      <c r="C117" s="346"/>
      <c r="D117" s="346"/>
      <c r="E117" s="346"/>
    </row>
    <row r="118" spans="1:5" ht="26.4" x14ac:dyDescent="0.3">
      <c r="A118" s="1" t="s">
        <v>2</v>
      </c>
      <c r="B118" s="1" t="s">
        <v>6</v>
      </c>
      <c r="C118" s="1" t="s">
        <v>0</v>
      </c>
      <c r="D118" s="1" t="s">
        <v>1</v>
      </c>
      <c r="E118" s="69"/>
    </row>
    <row r="119" spans="1:5" x14ac:dyDescent="0.3">
      <c r="A119" s="127"/>
      <c r="B119" s="98"/>
      <c r="C119" s="127"/>
      <c r="D119" s="128" t="s">
        <v>387</v>
      </c>
      <c r="E119" s="69"/>
    </row>
    <row r="120" spans="1:5" x14ac:dyDescent="0.3">
      <c r="A120" s="70"/>
      <c r="B120" s="94"/>
      <c r="C120" s="70"/>
      <c r="D120" s="10" t="s">
        <v>161</v>
      </c>
      <c r="E120" s="69"/>
    </row>
    <row r="121" spans="1:5" x14ac:dyDescent="0.3">
      <c r="A121" s="345" t="s">
        <v>162</v>
      </c>
      <c r="B121" s="345"/>
      <c r="C121" s="345"/>
      <c r="D121" s="345"/>
      <c r="E121" s="345"/>
    </row>
    <row r="122" spans="1:5" x14ac:dyDescent="0.3">
      <c r="A122" s="346"/>
      <c r="B122" s="346"/>
      <c r="C122" s="346"/>
      <c r="D122" s="346"/>
      <c r="E122" s="346"/>
    </row>
    <row r="123" spans="1:5" ht="26.4" x14ac:dyDescent="0.3">
      <c r="A123" s="1" t="s">
        <v>2</v>
      </c>
      <c r="B123" s="1" t="s">
        <v>6</v>
      </c>
      <c r="C123" s="1" t="s">
        <v>0</v>
      </c>
      <c r="D123" s="1" t="s">
        <v>1</v>
      </c>
      <c r="E123" s="69"/>
    </row>
    <row r="124" spans="1:5" x14ac:dyDescent="0.3">
      <c r="A124" s="9"/>
      <c r="B124" s="93"/>
      <c r="C124" s="9"/>
      <c r="D124" s="10" t="s">
        <v>163</v>
      </c>
      <c r="E124" s="69"/>
    </row>
    <row r="125" spans="1:5" x14ac:dyDescent="0.3">
      <c r="A125" s="9">
        <v>5</v>
      </c>
      <c r="B125" s="93"/>
      <c r="C125" s="9" t="s">
        <v>3</v>
      </c>
      <c r="D125" s="10" t="s">
        <v>498</v>
      </c>
      <c r="E125" s="69"/>
    </row>
    <row r="126" spans="1:5" x14ac:dyDescent="0.3">
      <c r="A126" s="9">
        <v>10</v>
      </c>
      <c r="B126" s="93"/>
      <c r="C126" s="9" t="s">
        <v>3</v>
      </c>
      <c r="D126" s="10" t="s">
        <v>388</v>
      </c>
      <c r="E126" s="69"/>
    </row>
    <row r="127" spans="1:5" x14ac:dyDescent="0.3">
      <c r="A127" s="9">
        <v>20</v>
      </c>
      <c r="B127" s="93"/>
      <c r="C127" s="9" t="s">
        <v>3</v>
      </c>
      <c r="D127" s="10" t="s">
        <v>164</v>
      </c>
      <c r="E127" s="69"/>
    </row>
    <row r="128" spans="1:5" x14ac:dyDescent="0.3">
      <c r="A128" s="9">
        <v>10</v>
      </c>
      <c r="B128" s="93"/>
      <c r="C128" s="9" t="s">
        <v>3</v>
      </c>
      <c r="D128" s="10" t="s">
        <v>165</v>
      </c>
      <c r="E128" s="69"/>
    </row>
    <row r="129" spans="1:5" x14ac:dyDescent="0.3">
      <c r="A129" s="9">
        <v>15</v>
      </c>
      <c r="B129" s="93"/>
      <c r="C129" s="9" t="s">
        <v>166</v>
      </c>
      <c r="D129" s="10" t="s">
        <v>167</v>
      </c>
      <c r="E129" s="69"/>
    </row>
    <row r="130" spans="1:5" x14ac:dyDescent="0.3">
      <c r="A130" s="9">
        <v>15</v>
      </c>
      <c r="B130" s="93"/>
      <c r="C130" s="9" t="s">
        <v>166</v>
      </c>
      <c r="D130" s="10" t="s">
        <v>168</v>
      </c>
      <c r="E130" s="69"/>
    </row>
    <row r="131" spans="1:5" x14ac:dyDescent="0.3">
      <c r="A131" s="9">
        <v>8</v>
      </c>
      <c r="B131" s="93"/>
      <c r="C131" s="9" t="s">
        <v>3</v>
      </c>
      <c r="D131" s="10" t="s">
        <v>169</v>
      </c>
      <c r="E131" s="69"/>
    </row>
    <row r="132" spans="1:5" x14ac:dyDescent="0.3">
      <c r="A132" s="9">
        <v>8</v>
      </c>
      <c r="B132" s="93"/>
      <c r="C132" s="9" t="s">
        <v>3</v>
      </c>
      <c r="D132" s="10" t="s">
        <v>170</v>
      </c>
      <c r="E132" s="69"/>
    </row>
    <row r="133" spans="1:5" x14ac:dyDescent="0.3">
      <c r="A133" s="14">
        <v>20</v>
      </c>
      <c r="B133" s="93"/>
      <c r="C133" s="14" t="s">
        <v>3</v>
      </c>
      <c r="D133" s="15" t="s">
        <v>171</v>
      </c>
      <c r="E133" s="69"/>
    </row>
    <row r="134" spans="1:5" ht="26.4" x14ac:dyDescent="0.3">
      <c r="A134" s="9">
        <v>1</v>
      </c>
      <c r="B134" s="93"/>
      <c r="C134" s="9" t="s">
        <v>3</v>
      </c>
      <c r="D134" s="10" t="s">
        <v>172</v>
      </c>
      <c r="E134" s="69"/>
    </row>
    <row r="135" spans="1:5" x14ac:dyDescent="0.3">
      <c r="A135" s="9">
        <v>1</v>
      </c>
      <c r="B135" s="93"/>
      <c r="C135" s="9" t="s">
        <v>173</v>
      </c>
      <c r="D135" s="10" t="s">
        <v>174</v>
      </c>
      <c r="E135" s="69"/>
    </row>
    <row r="136" spans="1:5" x14ac:dyDescent="0.3">
      <c r="A136" s="9">
        <v>10</v>
      </c>
      <c r="B136" s="93"/>
      <c r="C136" s="9" t="s">
        <v>3</v>
      </c>
      <c r="D136" s="10" t="s">
        <v>175</v>
      </c>
      <c r="E136" s="69"/>
    </row>
    <row r="137" spans="1:5" x14ac:dyDescent="0.3">
      <c r="A137" s="9">
        <v>1</v>
      </c>
      <c r="B137" s="93"/>
      <c r="C137" s="9" t="s">
        <v>56</v>
      </c>
      <c r="D137" s="10" t="s">
        <v>176</v>
      </c>
      <c r="E137" s="69"/>
    </row>
    <row r="138" spans="1:5" x14ac:dyDescent="0.3">
      <c r="A138" s="9">
        <v>40</v>
      </c>
      <c r="B138" s="93"/>
      <c r="C138" s="9" t="s">
        <v>3</v>
      </c>
      <c r="D138" s="10" t="s">
        <v>177</v>
      </c>
      <c r="E138" s="69"/>
    </row>
    <row r="139" spans="1:5" x14ac:dyDescent="0.3">
      <c r="A139" s="9">
        <v>1</v>
      </c>
      <c r="B139" s="93"/>
      <c r="C139" s="9" t="s">
        <v>92</v>
      </c>
      <c r="D139" s="10" t="s">
        <v>178</v>
      </c>
      <c r="E139" s="69"/>
    </row>
    <row r="140" spans="1:5" x14ac:dyDescent="0.3">
      <c r="A140" s="9">
        <v>2</v>
      </c>
      <c r="B140" s="93"/>
      <c r="C140" s="9" t="s">
        <v>3</v>
      </c>
      <c r="D140" s="10" t="s">
        <v>179</v>
      </c>
      <c r="E140" s="69"/>
    </row>
    <row r="141" spans="1:5" x14ac:dyDescent="0.3">
      <c r="A141" s="9">
        <v>20</v>
      </c>
      <c r="B141" s="93"/>
      <c r="C141" s="9" t="s">
        <v>180</v>
      </c>
      <c r="D141" s="10" t="s">
        <v>181</v>
      </c>
      <c r="E141" s="69"/>
    </row>
    <row r="142" spans="1:5" x14ac:dyDescent="0.3">
      <c r="A142" s="9">
        <v>5</v>
      </c>
      <c r="B142" s="93"/>
      <c r="C142" s="9" t="s">
        <v>3</v>
      </c>
      <c r="D142" s="10" t="s">
        <v>182</v>
      </c>
      <c r="E142" s="69"/>
    </row>
    <row r="143" spans="1:5" x14ac:dyDescent="0.3">
      <c r="A143" s="9"/>
      <c r="B143" s="93"/>
      <c r="C143" s="9"/>
      <c r="D143" s="10" t="s">
        <v>389</v>
      </c>
      <c r="E143" s="69"/>
    </row>
    <row r="144" spans="1:5" x14ac:dyDescent="0.3">
      <c r="A144" s="9"/>
      <c r="B144" s="93"/>
      <c r="C144" s="9"/>
      <c r="D144" s="10" t="s">
        <v>183</v>
      </c>
      <c r="E144" s="69"/>
    </row>
    <row r="145" spans="1:5" x14ac:dyDescent="0.3">
      <c r="A145" s="9">
        <v>10</v>
      </c>
      <c r="B145" s="93"/>
      <c r="C145" s="9" t="s">
        <v>3</v>
      </c>
      <c r="D145" s="10" t="s">
        <v>184</v>
      </c>
      <c r="E145" s="69"/>
    </row>
    <row r="146" spans="1:5" x14ac:dyDescent="0.3">
      <c r="A146" s="23">
        <v>10</v>
      </c>
      <c r="B146" s="99"/>
      <c r="C146" s="23" t="s">
        <v>3</v>
      </c>
      <c r="D146" s="24" t="s">
        <v>185</v>
      </c>
      <c r="E146" s="69"/>
    </row>
  </sheetData>
  <sheetProtection algorithmName="SHA-512" hashValue="cXK5byMQkhoLUSE1FxjkTsl3fBDeMT90j/qaLKViQihInIlQYh3DluM9I+00E0hltzwJkh8ry7wV9GC7KxfJkw==" saltValue="Y1xZ4xPL8X4FVEzTkYUVzw==" spinCount="100000" sheet="1" objects="1" scenarios="1"/>
  <mergeCells count="7">
    <mergeCell ref="A116:E117"/>
    <mergeCell ref="A121:E122"/>
    <mergeCell ref="A1:E1"/>
    <mergeCell ref="A2:E3"/>
    <mergeCell ref="A31:E32"/>
    <mergeCell ref="A58:E59"/>
    <mergeCell ref="A84:E85"/>
  </mergeCells>
  <pageMargins left="0.7" right="0.7" top="0.75" bottom="0.75" header="0.3" footer="0.3"/>
  <pageSetup scale="95" fitToHeight="3" orientation="portrait" r:id="rId1"/>
  <headerFooter>
    <oddFooter>&amp;CCurriculum for Agricultural Science Education © 2019 AFNR – Local Supplies – Page &amp;P</oddFooter>
  </headerFooter>
  <rowBreaks count="4" manualBreakCount="4">
    <brk id="30" max="4" man="1"/>
    <brk id="57" max="4" man="1"/>
    <brk id="83" max="4" man="1"/>
    <brk id="120"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showGridLines="0" view="pageLayout" zoomScaleNormal="100" workbookViewId="0">
      <selection activeCell="A2" sqref="A2:J2"/>
    </sheetView>
  </sheetViews>
  <sheetFormatPr defaultRowHeight="14.4" x14ac:dyDescent="0.3"/>
  <cols>
    <col min="1" max="1" width="7.6640625" customWidth="1"/>
    <col min="10" max="10" width="10.6640625" customWidth="1"/>
  </cols>
  <sheetData>
    <row r="1" spans="1:12" ht="65.25" customHeight="1" x14ac:dyDescent="0.3">
      <c r="A1" s="209"/>
      <c r="B1" s="209"/>
      <c r="C1" s="209"/>
      <c r="D1" s="209"/>
      <c r="E1" s="209"/>
      <c r="F1" s="209"/>
      <c r="G1" s="209"/>
      <c r="H1" s="209"/>
      <c r="I1" s="209"/>
      <c r="J1" s="209"/>
    </row>
    <row r="2" spans="1:12" ht="20.399999999999999" x14ac:dyDescent="0.35">
      <c r="A2" s="210" t="s">
        <v>35</v>
      </c>
      <c r="B2" s="210"/>
      <c r="C2" s="210"/>
      <c r="D2" s="210"/>
      <c r="E2" s="210"/>
      <c r="F2" s="210"/>
      <c r="G2" s="210"/>
      <c r="H2" s="210"/>
      <c r="I2" s="210"/>
      <c r="J2" s="210"/>
      <c r="K2" s="110"/>
      <c r="L2" s="110"/>
    </row>
    <row r="3" spans="1:12" x14ac:dyDescent="0.3">
      <c r="A3" s="108"/>
      <c r="B3" s="108"/>
      <c r="C3" s="108"/>
      <c r="D3" s="108"/>
      <c r="E3" s="108"/>
      <c r="F3" s="108"/>
      <c r="G3" s="108"/>
      <c r="H3" s="108"/>
      <c r="I3" s="108"/>
      <c r="J3" s="108"/>
    </row>
    <row r="4" spans="1:12" ht="51" customHeight="1" x14ac:dyDescent="0.3">
      <c r="A4" s="208" t="s">
        <v>334</v>
      </c>
      <c r="B4" s="208"/>
      <c r="C4" s="208"/>
      <c r="D4" s="208"/>
      <c r="E4" s="208"/>
      <c r="F4" s="208"/>
      <c r="G4" s="208"/>
      <c r="H4" s="208"/>
      <c r="I4" s="208"/>
      <c r="J4" s="208"/>
    </row>
    <row r="5" spans="1:12" s="109" customFormat="1" ht="78.599999999999994" customHeight="1" x14ac:dyDescent="0.3">
      <c r="A5" s="208" t="s">
        <v>521</v>
      </c>
      <c r="B5" s="208"/>
      <c r="C5" s="208"/>
      <c r="D5" s="208"/>
      <c r="E5" s="208"/>
      <c r="F5" s="208"/>
      <c r="G5" s="208"/>
      <c r="H5" s="208"/>
      <c r="I5" s="208"/>
      <c r="J5" s="208"/>
    </row>
    <row r="6" spans="1:12" ht="47.4" customHeight="1" x14ac:dyDescent="0.3">
      <c r="A6" s="208" t="s">
        <v>504</v>
      </c>
      <c r="B6" s="208"/>
      <c r="C6" s="208"/>
      <c r="D6" s="208"/>
      <c r="E6" s="208"/>
      <c r="F6" s="208"/>
      <c r="G6" s="208"/>
      <c r="H6" s="208"/>
      <c r="I6" s="208"/>
      <c r="J6" s="208"/>
    </row>
    <row r="7" spans="1:12" ht="96" customHeight="1" x14ac:dyDescent="0.3">
      <c r="A7" s="208" t="s">
        <v>371</v>
      </c>
      <c r="B7" s="208"/>
      <c r="C7" s="208"/>
      <c r="D7" s="208"/>
      <c r="E7" s="208"/>
      <c r="F7" s="208"/>
      <c r="G7" s="208"/>
      <c r="H7" s="208"/>
      <c r="I7" s="208"/>
      <c r="J7" s="208"/>
    </row>
    <row r="8" spans="1:12" ht="174" customHeight="1" x14ac:dyDescent="0.3">
      <c r="A8" s="208" t="s">
        <v>466</v>
      </c>
      <c r="B8" s="208"/>
      <c r="C8" s="208"/>
      <c r="D8" s="208"/>
      <c r="E8" s="208"/>
      <c r="F8" s="208"/>
      <c r="G8" s="208"/>
      <c r="H8" s="208"/>
      <c r="I8" s="208"/>
      <c r="J8" s="208"/>
    </row>
    <row r="9" spans="1:12" ht="43.5" customHeight="1" x14ac:dyDescent="0.3">
      <c r="A9" s="179"/>
      <c r="B9" s="179"/>
      <c r="C9" s="179"/>
      <c r="D9" s="179"/>
      <c r="E9" s="179"/>
      <c r="F9" s="179"/>
      <c r="G9" s="179"/>
      <c r="H9" s="179"/>
      <c r="I9" s="179"/>
      <c r="J9" s="179"/>
    </row>
    <row r="10" spans="1:12" ht="18" customHeight="1" x14ac:dyDescent="0.3">
      <c r="A10" s="212" t="s">
        <v>335</v>
      </c>
      <c r="B10" s="212"/>
      <c r="C10" s="212"/>
      <c r="D10" s="212"/>
      <c r="E10" s="212"/>
      <c r="F10" s="212"/>
      <c r="G10" s="212"/>
      <c r="H10" s="212"/>
      <c r="I10" s="212"/>
      <c r="J10" s="212"/>
    </row>
    <row r="11" spans="1:12" ht="22.8" customHeight="1" x14ac:dyDescent="0.3">
      <c r="A11" s="208" t="s">
        <v>336</v>
      </c>
      <c r="B11" s="208"/>
      <c r="C11" s="208"/>
      <c r="D11" s="208"/>
      <c r="E11" s="208"/>
      <c r="F11" s="208"/>
      <c r="G11" s="208"/>
      <c r="H11" s="208"/>
      <c r="I11" s="208"/>
      <c r="J11" s="208"/>
    </row>
    <row r="12" spans="1:12" ht="31.5" customHeight="1" x14ac:dyDescent="0.3">
      <c r="A12" s="208" t="s">
        <v>337</v>
      </c>
      <c r="B12" s="208"/>
      <c r="C12" s="208"/>
      <c r="D12" s="208"/>
      <c r="E12" s="208"/>
      <c r="F12" s="208"/>
      <c r="G12" s="208"/>
      <c r="H12" s="208"/>
      <c r="I12" s="208"/>
      <c r="J12" s="208"/>
    </row>
    <row r="13" spans="1:12" ht="31.5" customHeight="1" x14ac:dyDescent="0.3">
      <c r="A13" s="208" t="s">
        <v>522</v>
      </c>
      <c r="B13" s="208"/>
      <c r="C13" s="208"/>
      <c r="D13" s="208"/>
      <c r="E13" s="208"/>
      <c r="F13" s="208"/>
      <c r="G13" s="208"/>
      <c r="H13" s="208"/>
      <c r="I13" s="208"/>
      <c r="J13" s="208"/>
    </row>
    <row r="14" spans="1:12" ht="32.25" customHeight="1" x14ac:dyDescent="0.3">
      <c r="A14" s="208" t="s">
        <v>338</v>
      </c>
      <c r="B14" s="208"/>
      <c r="C14" s="208"/>
      <c r="D14" s="208"/>
      <c r="E14" s="208"/>
      <c r="F14" s="208"/>
      <c r="G14" s="208"/>
      <c r="H14" s="208"/>
      <c r="I14" s="208"/>
      <c r="J14" s="208"/>
    </row>
    <row r="15" spans="1:12" ht="47.25" customHeight="1" x14ac:dyDescent="0.3">
      <c r="A15" s="208" t="s">
        <v>339</v>
      </c>
      <c r="B15" s="208"/>
      <c r="C15" s="208"/>
      <c r="D15" s="208"/>
      <c r="E15" s="208"/>
      <c r="F15" s="208"/>
      <c r="G15" s="208"/>
      <c r="H15" s="208"/>
      <c r="I15" s="208"/>
      <c r="J15" s="208"/>
    </row>
    <row r="16" spans="1:12" ht="15.6" x14ac:dyDescent="0.3">
      <c r="A16" s="211" t="s">
        <v>372</v>
      </c>
      <c r="B16" s="211"/>
      <c r="C16" s="211"/>
      <c r="D16" s="211"/>
      <c r="E16" s="211"/>
      <c r="F16" s="211"/>
      <c r="G16" s="211"/>
      <c r="H16" s="211"/>
      <c r="I16" s="211"/>
      <c r="J16" s="211"/>
    </row>
  </sheetData>
  <sheetProtection algorithmName="SHA-512" hashValue="Lj2lnjBxkc6KROqfVrN1mIf0pA6/j6il9HNw8HAqFUTmxOsSnDsUte2viIFythzn2iUCoXStcEYKEEXY9beg2w==" saltValue="HYMe6E8dzwC8xvnMd3Z2Gw==" spinCount="100000" sheet="1" objects="1" scenarios="1"/>
  <mergeCells count="14">
    <mergeCell ref="A16:J16"/>
    <mergeCell ref="A15:J15"/>
    <mergeCell ref="A8:J8"/>
    <mergeCell ref="A10:J10"/>
    <mergeCell ref="A11:J11"/>
    <mergeCell ref="A12:J12"/>
    <mergeCell ref="A13:J13"/>
    <mergeCell ref="A14:J14"/>
    <mergeCell ref="A7:J7"/>
    <mergeCell ref="A1:J1"/>
    <mergeCell ref="A2:J2"/>
    <mergeCell ref="A4:J4"/>
    <mergeCell ref="A5:J5"/>
    <mergeCell ref="A6:J6"/>
  </mergeCells>
  <hyperlinks>
    <hyperlink ref="A16:J16" r:id="rId1" display="For more information or to order accounts, visit the CASE Website."/>
  </hyperlinks>
  <pageMargins left="0.7" right="0.7" top="0.75" bottom="0.75" header="0.3" footer="0.3"/>
  <pageSetup scale="85" orientation="portrait" r:id="rId2"/>
  <headerFooter>
    <oddFooter>&amp;CCurriculum for Agricultural Science Education © 2019 AFNR – CASE Online – Page &amp;P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showGridLines="0" view="pageLayout" zoomScaleNormal="100" workbookViewId="0">
      <selection activeCell="A2" sqref="A2:H2"/>
    </sheetView>
  </sheetViews>
  <sheetFormatPr defaultRowHeight="14.4" x14ac:dyDescent="0.3"/>
  <cols>
    <col min="1" max="1" width="16.88671875" customWidth="1"/>
    <col min="2" max="2" width="13.44140625" customWidth="1"/>
    <col min="5" max="5" width="36.5546875" customWidth="1"/>
    <col min="6" max="6" width="18.109375" customWidth="1"/>
    <col min="7" max="7" width="9.88671875" customWidth="1"/>
    <col min="8" max="8" width="17.109375" customWidth="1"/>
  </cols>
  <sheetData>
    <row r="1" spans="1:8" ht="76.5" customHeight="1" x14ac:dyDescent="0.3">
      <c r="A1" s="254"/>
      <c r="B1" s="214"/>
      <c r="C1" s="214"/>
      <c r="D1" s="214"/>
      <c r="E1" s="214"/>
      <c r="F1" s="214"/>
      <c r="G1" s="214"/>
      <c r="H1" s="214"/>
    </row>
    <row r="2" spans="1:8" ht="50.1" customHeight="1" x14ac:dyDescent="0.3">
      <c r="A2" s="255" t="s">
        <v>468</v>
      </c>
      <c r="B2" s="256"/>
      <c r="C2" s="256"/>
      <c r="D2" s="256"/>
      <c r="E2" s="256"/>
      <c r="F2" s="256"/>
      <c r="G2" s="256"/>
      <c r="H2" s="256"/>
    </row>
    <row r="3" spans="1:8" ht="15.6" x14ac:dyDescent="0.3">
      <c r="A3" s="167"/>
      <c r="B3" s="168"/>
      <c r="C3" s="168"/>
      <c r="D3" s="168"/>
      <c r="E3" s="168"/>
      <c r="F3" s="168"/>
      <c r="G3" s="168"/>
      <c r="H3" s="168"/>
    </row>
    <row r="4" spans="1:8" ht="15" x14ac:dyDescent="0.3">
      <c r="A4" s="249" t="s">
        <v>230</v>
      </c>
      <c r="B4" s="250"/>
      <c r="C4" s="235"/>
      <c r="D4" s="253"/>
      <c r="E4" s="253"/>
      <c r="F4" s="253"/>
      <c r="G4" s="47"/>
      <c r="H4" s="47"/>
    </row>
    <row r="5" spans="1:8" ht="15" x14ac:dyDescent="0.3">
      <c r="A5" s="249" t="s">
        <v>231</v>
      </c>
      <c r="B5" s="250"/>
      <c r="C5" s="235"/>
      <c r="D5" s="253"/>
      <c r="E5" s="253"/>
      <c r="F5" s="253"/>
      <c r="G5" s="47"/>
      <c r="H5" s="47"/>
    </row>
    <row r="6" spans="1:8" ht="15" x14ac:dyDescent="0.3">
      <c r="A6" s="249" t="s">
        <v>232</v>
      </c>
      <c r="B6" s="250"/>
      <c r="C6" s="251"/>
      <c r="D6" s="252"/>
      <c r="E6" s="252"/>
      <c r="F6" s="252"/>
      <c r="G6" s="47"/>
      <c r="H6" s="47"/>
    </row>
    <row r="7" spans="1:8" ht="15" x14ac:dyDescent="0.3">
      <c r="A7" s="249" t="s">
        <v>233</v>
      </c>
      <c r="B7" s="250"/>
      <c r="C7" s="235"/>
      <c r="D7" s="253"/>
      <c r="E7" s="253"/>
      <c r="F7" s="253"/>
      <c r="G7" s="47"/>
      <c r="H7" s="47"/>
    </row>
    <row r="8" spans="1:8" ht="15" x14ac:dyDescent="0.3">
      <c r="A8" s="249" t="s">
        <v>374</v>
      </c>
      <c r="B8" s="250"/>
      <c r="C8" s="235"/>
      <c r="D8" s="253"/>
      <c r="E8" s="253"/>
      <c r="F8" s="253"/>
      <c r="G8" s="47"/>
      <c r="H8" s="47"/>
    </row>
    <row r="9" spans="1:8" x14ac:dyDescent="0.3">
      <c r="A9" s="245" t="s">
        <v>234</v>
      </c>
      <c r="B9" s="246"/>
      <c r="C9" s="246"/>
      <c r="D9" s="247"/>
      <c r="E9" s="245" t="s">
        <v>235</v>
      </c>
      <c r="F9" s="248"/>
      <c r="G9" s="47"/>
      <c r="H9" s="47"/>
    </row>
    <row r="10" spans="1:8" ht="15" x14ac:dyDescent="0.3">
      <c r="A10" s="241"/>
      <c r="B10" s="242"/>
      <c r="C10" s="242"/>
      <c r="D10" s="243"/>
      <c r="E10" s="244"/>
      <c r="F10" s="243"/>
      <c r="G10" s="47"/>
      <c r="H10" s="47"/>
    </row>
    <row r="11" spans="1:8" x14ac:dyDescent="0.3">
      <c r="A11" s="231" t="s">
        <v>236</v>
      </c>
      <c r="B11" s="232"/>
      <c r="C11" s="232"/>
      <c r="D11" s="233"/>
      <c r="E11" s="231" t="s">
        <v>237</v>
      </c>
      <c r="F11" s="234"/>
      <c r="G11" s="47"/>
      <c r="H11" s="47"/>
    </row>
    <row r="12" spans="1:8" ht="15" x14ac:dyDescent="0.3">
      <c r="A12" s="241"/>
      <c r="B12" s="242"/>
      <c r="C12" s="242"/>
      <c r="D12" s="243"/>
      <c r="E12" s="244"/>
      <c r="F12" s="243"/>
      <c r="G12" s="47"/>
      <c r="H12" s="47"/>
    </row>
    <row r="13" spans="1:8" x14ac:dyDescent="0.3">
      <c r="A13" s="231" t="s">
        <v>237</v>
      </c>
      <c r="B13" s="232"/>
      <c r="C13" s="232"/>
      <c r="D13" s="233"/>
      <c r="E13" s="231" t="s">
        <v>237</v>
      </c>
      <c r="F13" s="234"/>
      <c r="G13" s="47"/>
      <c r="H13" s="47"/>
    </row>
    <row r="14" spans="1:8" ht="15" x14ac:dyDescent="0.3">
      <c r="A14" s="241"/>
      <c r="B14" s="242"/>
      <c r="C14" s="242"/>
      <c r="D14" s="243"/>
      <c r="E14" s="244"/>
      <c r="F14" s="243"/>
      <c r="G14" s="47"/>
      <c r="H14" s="47"/>
    </row>
    <row r="15" spans="1:8" x14ac:dyDescent="0.3">
      <c r="A15" s="231" t="s">
        <v>238</v>
      </c>
      <c r="B15" s="232"/>
      <c r="C15" s="232"/>
      <c r="D15" s="233"/>
      <c r="E15" s="231" t="s">
        <v>238</v>
      </c>
      <c r="F15" s="234"/>
      <c r="G15" s="47"/>
      <c r="H15" s="47"/>
    </row>
    <row r="16" spans="1:8" ht="15" x14ac:dyDescent="0.3">
      <c r="A16" s="235"/>
      <c r="B16" s="236"/>
      <c r="C16" s="237"/>
      <c r="D16" s="238"/>
      <c r="E16" s="166"/>
      <c r="F16" s="169"/>
      <c r="G16" s="47"/>
      <c r="H16" s="47"/>
    </row>
    <row r="17" spans="1:8" x14ac:dyDescent="0.3">
      <c r="A17" s="239" t="s">
        <v>239</v>
      </c>
      <c r="B17" s="240"/>
      <c r="C17" s="231" t="s">
        <v>240</v>
      </c>
      <c r="D17" s="233"/>
      <c r="E17" s="165" t="s">
        <v>239</v>
      </c>
      <c r="F17" s="165" t="s">
        <v>240</v>
      </c>
      <c r="G17" s="47"/>
      <c r="H17" s="47"/>
    </row>
    <row r="18" spans="1:8" x14ac:dyDescent="0.3">
      <c r="A18" s="136"/>
      <c r="B18" s="137"/>
      <c r="C18" s="136"/>
      <c r="D18" s="136"/>
      <c r="E18" s="136"/>
      <c r="F18" s="136"/>
      <c r="G18" s="136"/>
      <c r="H18" s="136"/>
    </row>
    <row r="19" spans="1:8" ht="26.4" x14ac:dyDescent="0.3">
      <c r="A19" s="158" t="s">
        <v>2</v>
      </c>
      <c r="B19" s="158" t="s">
        <v>6</v>
      </c>
      <c r="C19" s="215" t="s">
        <v>1</v>
      </c>
      <c r="D19" s="216"/>
      <c r="E19" s="216"/>
      <c r="F19" s="157" t="s">
        <v>297</v>
      </c>
      <c r="G19" s="157" t="s">
        <v>298</v>
      </c>
      <c r="H19" s="157" t="s">
        <v>299</v>
      </c>
    </row>
    <row r="20" spans="1:8" ht="26.1" customHeight="1" x14ac:dyDescent="0.3">
      <c r="A20" s="156">
        <v>5</v>
      </c>
      <c r="B20" s="155"/>
      <c r="C20" s="217" t="s">
        <v>640</v>
      </c>
      <c r="D20" s="218"/>
      <c r="E20" s="219"/>
      <c r="F20" s="196" t="s">
        <v>641</v>
      </c>
      <c r="G20" s="154">
        <v>112</v>
      </c>
      <c r="H20" s="153">
        <f>SUM(B20*G20)</f>
        <v>0</v>
      </c>
    </row>
    <row r="21" spans="1:8" x14ac:dyDescent="0.3">
      <c r="A21" s="220"/>
      <c r="B21" s="221"/>
      <c r="C21" s="221"/>
      <c r="D21" s="221"/>
      <c r="E21" s="136"/>
      <c r="F21" s="136"/>
      <c r="G21" s="136"/>
      <c r="H21" s="136"/>
    </row>
    <row r="22" spans="1:8" x14ac:dyDescent="0.3">
      <c r="A22" s="140"/>
      <c r="B22" s="152"/>
      <c r="C22" s="152"/>
      <c r="D22" s="152"/>
      <c r="E22" s="136"/>
      <c r="F22" s="136"/>
      <c r="G22" s="136"/>
      <c r="H22" s="136"/>
    </row>
    <row r="23" spans="1:8" ht="17.399999999999999" x14ac:dyDescent="0.3">
      <c r="A23" s="222"/>
      <c r="B23" s="223"/>
      <c r="C23" s="223"/>
      <c r="D23" s="223"/>
      <c r="E23" s="224"/>
      <c r="F23" s="224"/>
      <c r="G23" s="136"/>
      <c r="H23" s="136"/>
    </row>
    <row r="24" spans="1:8" ht="17.399999999999999" x14ac:dyDescent="0.3">
      <c r="A24" s="225" t="s">
        <v>17</v>
      </c>
      <c r="B24" s="226"/>
      <c r="C24" s="226"/>
      <c r="D24" s="226"/>
      <c r="E24" s="226"/>
      <c r="F24" s="226"/>
      <c r="G24" s="227"/>
      <c r="H24" s="151">
        <f>SUM(H20:H20)</f>
        <v>0</v>
      </c>
    </row>
    <row r="25" spans="1:8" ht="17.399999999999999" x14ac:dyDescent="0.3">
      <c r="A25" s="150"/>
      <c r="B25" s="149"/>
      <c r="C25" s="149"/>
      <c r="D25" s="149"/>
      <c r="E25" s="148"/>
      <c r="F25" s="147"/>
      <c r="G25" s="146" t="s">
        <v>467</v>
      </c>
      <c r="H25" s="142">
        <f>H24*0.15</f>
        <v>0</v>
      </c>
    </row>
    <row r="26" spans="1:8" ht="17.399999999999999" x14ac:dyDescent="0.3">
      <c r="A26" s="145"/>
      <c r="B26" s="144"/>
      <c r="C26" s="144"/>
      <c r="D26" s="144"/>
      <c r="E26" s="144"/>
      <c r="F26" s="144"/>
      <c r="G26" s="143" t="s">
        <v>18</v>
      </c>
      <c r="H26" s="142">
        <f>(H24-H25)*0.07</f>
        <v>0</v>
      </c>
    </row>
    <row r="27" spans="1:8" ht="17.399999999999999" x14ac:dyDescent="0.3">
      <c r="A27" s="228" t="s">
        <v>351</v>
      </c>
      <c r="B27" s="229"/>
      <c r="C27" s="229"/>
      <c r="D27" s="229"/>
      <c r="E27" s="229"/>
      <c r="F27" s="229"/>
      <c r="G27" s="230"/>
      <c r="H27" s="141">
        <f>H24-H25+H26</f>
        <v>0</v>
      </c>
    </row>
    <row r="28" spans="1:8" x14ac:dyDescent="0.3">
      <c r="A28" s="140"/>
      <c r="B28" s="140"/>
      <c r="C28" s="139"/>
      <c r="D28" s="138"/>
      <c r="E28" s="136"/>
      <c r="F28" s="136"/>
      <c r="G28" s="136"/>
      <c r="H28" s="136"/>
    </row>
    <row r="29" spans="1:8" ht="17.399999999999999" x14ac:dyDescent="0.3">
      <c r="A29" s="213"/>
      <c r="B29" s="213"/>
      <c r="C29" s="213"/>
      <c r="D29" s="213"/>
      <c r="E29" s="213"/>
      <c r="F29" s="214"/>
      <c r="G29" s="214"/>
      <c r="H29" s="214"/>
    </row>
  </sheetData>
  <sheetProtection algorithmName="SHA-512" hashValue="Avd788FjsBkmL/v82CEhmzB2j9EPDWoyHTrRbryu/eHfXA2shMGu81a76gEbo+zR3ChBeqvNeLgUi7z0AsWtDg==" saltValue="kEzMpNgC1Ok0Emr12d++hA==" spinCount="100000" sheet="1" objects="1" scenarios="1"/>
  <mergeCells count="37">
    <mergeCell ref="A1:H1"/>
    <mergeCell ref="A2:H2"/>
    <mergeCell ref="A4:B4"/>
    <mergeCell ref="C4:F4"/>
    <mergeCell ref="A5:B5"/>
    <mergeCell ref="C5:F5"/>
    <mergeCell ref="A6:B6"/>
    <mergeCell ref="C6:F6"/>
    <mergeCell ref="A7:B7"/>
    <mergeCell ref="C7:F7"/>
    <mergeCell ref="A8:B8"/>
    <mergeCell ref="C8:F8"/>
    <mergeCell ref="A9:D9"/>
    <mergeCell ref="E9:F9"/>
    <mergeCell ref="A10:D10"/>
    <mergeCell ref="E10:F10"/>
    <mergeCell ref="A11:D11"/>
    <mergeCell ref="E11:F11"/>
    <mergeCell ref="A12:D12"/>
    <mergeCell ref="E12:F12"/>
    <mergeCell ref="A13:D13"/>
    <mergeCell ref="E13:F13"/>
    <mergeCell ref="A14:D14"/>
    <mergeCell ref="E14:F14"/>
    <mergeCell ref="A15:D15"/>
    <mergeCell ref="E15:F15"/>
    <mergeCell ref="A16:B16"/>
    <mergeCell ref="C16:D16"/>
    <mergeCell ref="A17:B17"/>
    <mergeCell ref="C17:D17"/>
    <mergeCell ref="A29:H29"/>
    <mergeCell ref="C19:E19"/>
    <mergeCell ref="C20:E20"/>
    <mergeCell ref="A21:D21"/>
    <mergeCell ref="A23:F23"/>
    <mergeCell ref="A24:G24"/>
    <mergeCell ref="A27:G27"/>
  </mergeCells>
  <pageMargins left="0.7" right="0.7" top="0.75" bottom="0.75" header="0.3" footer="0.3"/>
  <pageSetup scale="69" fitToHeight="0" orientation="portrait" r:id="rId1"/>
  <headerFooter>
    <oddFooter>&amp;CCurriculum for Agricultural Science Education © 2019 AFNR – American Technical Publishers – 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view="pageLayout" zoomScaleNormal="100" workbookViewId="0">
      <selection activeCell="A2" sqref="A2:H2"/>
    </sheetView>
  </sheetViews>
  <sheetFormatPr defaultColWidth="8.6640625" defaultRowHeight="13.8" x14ac:dyDescent="0.25"/>
  <cols>
    <col min="1" max="1" width="15.33203125" style="170" customWidth="1"/>
    <col min="2" max="2" width="8.6640625" style="47" customWidth="1"/>
    <col min="3" max="3" width="8.44140625" style="47" customWidth="1"/>
    <col min="4" max="4" width="13.6640625" style="47" customWidth="1"/>
    <col min="5" max="5" width="28.44140625" style="47" customWidth="1"/>
    <col min="6" max="6" width="15.109375" style="47" customWidth="1"/>
    <col min="7" max="7" width="9.109375" style="47" customWidth="1"/>
    <col min="8" max="8" width="13.88671875" style="47" customWidth="1"/>
    <col min="9" max="249" width="9.109375" style="47" customWidth="1"/>
    <col min="250" max="250" width="8.33203125" style="47" customWidth="1"/>
    <col min="251" max="16384" width="8.6640625" style="47"/>
  </cols>
  <sheetData>
    <row r="1" spans="1:8" ht="54" customHeight="1" x14ac:dyDescent="0.3">
      <c r="A1" s="274"/>
      <c r="B1" s="275"/>
      <c r="C1" s="275"/>
      <c r="D1" s="275"/>
      <c r="E1" s="275"/>
      <c r="F1" s="275"/>
      <c r="G1" s="275"/>
      <c r="H1" s="275"/>
    </row>
    <row r="2" spans="1:8" ht="55.5" customHeight="1" x14ac:dyDescent="0.3">
      <c r="A2" s="255" t="s">
        <v>329</v>
      </c>
      <c r="B2" s="256"/>
      <c r="C2" s="256"/>
      <c r="D2" s="256"/>
      <c r="E2" s="256"/>
      <c r="F2" s="256"/>
      <c r="G2" s="256"/>
      <c r="H2" s="256"/>
    </row>
    <row r="3" spans="1:8" ht="15.6" x14ac:dyDescent="0.3">
      <c r="A3" s="167"/>
      <c r="B3" s="168"/>
      <c r="C3" s="168"/>
      <c r="D3" s="168"/>
      <c r="E3" s="168"/>
      <c r="F3" s="168"/>
      <c r="G3" s="168"/>
      <c r="H3" s="168"/>
    </row>
    <row r="4" spans="1:8" ht="15" x14ac:dyDescent="0.25">
      <c r="A4" s="249" t="s">
        <v>230</v>
      </c>
      <c r="B4" s="250"/>
      <c r="C4" s="235"/>
      <c r="D4" s="253"/>
      <c r="E4" s="253"/>
      <c r="F4" s="253"/>
    </row>
    <row r="5" spans="1:8" ht="15" x14ac:dyDescent="0.25">
      <c r="A5" s="249" t="s">
        <v>231</v>
      </c>
      <c r="B5" s="250"/>
      <c r="C5" s="235"/>
      <c r="D5" s="253"/>
      <c r="E5" s="253"/>
      <c r="F5" s="253"/>
    </row>
    <row r="6" spans="1:8" ht="15" x14ac:dyDescent="0.25">
      <c r="A6" s="249" t="s">
        <v>232</v>
      </c>
      <c r="B6" s="250"/>
      <c r="C6" s="251"/>
      <c r="D6" s="252"/>
      <c r="E6" s="252"/>
      <c r="F6" s="252"/>
    </row>
    <row r="7" spans="1:8" ht="15" x14ac:dyDescent="0.25">
      <c r="A7" s="249" t="s">
        <v>233</v>
      </c>
      <c r="B7" s="250"/>
      <c r="C7" s="235"/>
      <c r="D7" s="253"/>
      <c r="E7" s="253"/>
      <c r="F7" s="253"/>
    </row>
    <row r="8" spans="1:8" ht="15" x14ac:dyDescent="0.25">
      <c r="A8" s="249" t="s">
        <v>374</v>
      </c>
      <c r="B8" s="250"/>
      <c r="C8" s="235"/>
      <c r="D8" s="253"/>
      <c r="E8" s="253"/>
      <c r="F8" s="253"/>
    </row>
    <row r="9" spans="1:8" x14ac:dyDescent="0.25">
      <c r="A9" s="245" t="s">
        <v>234</v>
      </c>
      <c r="B9" s="246"/>
      <c r="C9" s="246"/>
      <c r="D9" s="247"/>
      <c r="E9" s="245" t="s">
        <v>235</v>
      </c>
      <c r="F9" s="248"/>
    </row>
    <row r="10" spans="1:8" ht="15" x14ac:dyDescent="0.25">
      <c r="A10" s="241"/>
      <c r="B10" s="242"/>
      <c r="C10" s="242"/>
      <c r="D10" s="243"/>
      <c r="E10" s="244"/>
      <c r="F10" s="243"/>
    </row>
    <row r="11" spans="1:8" x14ac:dyDescent="0.25">
      <c r="A11" s="231" t="s">
        <v>236</v>
      </c>
      <c r="B11" s="232"/>
      <c r="C11" s="232"/>
      <c r="D11" s="233"/>
      <c r="E11" s="231" t="s">
        <v>237</v>
      </c>
      <c r="F11" s="234"/>
    </row>
    <row r="12" spans="1:8" ht="15" x14ac:dyDescent="0.25">
      <c r="A12" s="241"/>
      <c r="B12" s="242"/>
      <c r="C12" s="242"/>
      <c r="D12" s="243"/>
      <c r="E12" s="244"/>
      <c r="F12" s="243"/>
    </row>
    <row r="13" spans="1:8" x14ac:dyDescent="0.25">
      <c r="A13" s="231" t="s">
        <v>237</v>
      </c>
      <c r="B13" s="232"/>
      <c r="C13" s="232"/>
      <c r="D13" s="233"/>
      <c r="E13" s="231" t="s">
        <v>237</v>
      </c>
      <c r="F13" s="234"/>
    </row>
    <row r="14" spans="1:8" ht="15" x14ac:dyDescent="0.25">
      <c r="A14" s="241"/>
      <c r="B14" s="242"/>
      <c r="C14" s="242"/>
      <c r="D14" s="243"/>
      <c r="E14" s="244"/>
      <c r="F14" s="243"/>
    </row>
    <row r="15" spans="1:8" x14ac:dyDescent="0.25">
      <c r="A15" s="231" t="s">
        <v>238</v>
      </c>
      <c r="B15" s="232"/>
      <c r="C15" s="232"/>
      <c r="D15" s="233"/>
      <c r="E15" s="231" t="s">
        <v>238</v>
      </c>
      <c r="F15" s="234"/>
    </row>
    <row r="16" spans="1:8" ht="15" x14ac:dyDescent="0.25">
      <c r="A16" s="235"/>
      <c r="B16" s="236"/>
      <c r="C16" s="237"/>
      <c r="D16" s="238"/>
      <c r="E16" s="166"/>
      <c r="F16" s="169"/>
    </row>
    <row r="17" spans="1:8" x14ac:dyDescent="0.25">
      <c r="A17" s="239" t="s">
        <v>239</v>
      </c>
      <c r="B17" s="240"/>
      <c r="C17" s="231" t="s">
        <v>240</v>
      </c>
      <c r="D17" s="233"/>
      <c r="E17" s="165" t="s">
        <v>239</v>
      </c>
      <c r="F17" s="165" t="s">
        <v>240</v>
      </c>
    </row>
    <row r="18" spans="1:8" x14ac:dyDescent="0.25">
      <c r="A18" s="47"/>
      <c r="B18" s="68"/>
    </row>
    <row r="19" spans="1:8" s="71" customFormat="1" ht="38.25" customHeight="1" x14ac:dyDescent="0.3">
      <c r="A19" s="6" t="s">
        <v>2</v>
      </c>
      <c r="B19" s="6" t="s">
        <v>6</v>
      </c>
      <c r="C19" s="276" t="s">
        <v>1</v>
      </c>
      <c r="D19" s="268"/>
      <c r="E19" s="268"/>
      <c r="F19" s="95" t="s">
        <v>297</v>
      </c>
      <c r="G19" s="95" t="s">
        <v>298</v>
      </c>
      <c r="H19" s="95" t="s">
        <v>299</v>
      </c>
    </row>
    <row r="20" spans="1:8" s="71" customFormat="1" ht="27.75" customHeight="1" x14ac:dyDescent="0.25">
      <c r="A20" s="64">
        <v>2</v>
      </c>
      <c r="B20" s="94"/>
      <c r="C20" s="263" t="s">
        <v>406</v>
      </c>
      <c r="D20" s="264"/>
      <c r="E20" s="265"/>
      <c r="F20" s="96" t="s">
        <v>405</v>
      </c>
      <c r="G20" s="178">
        <v>137.94999999999999</v>
      </c>
      <c r="H20" s="80">
        <f>SUM(B20*G20)</f>
        <v>0</v>
      </c>
    </row>
    <row r="21" spans="1:8" s="71" customFormat="1" ht="28.5" customHeight="1" x14ac:dyDescent="0.25">
      <c r="A21" s="64">
        <v>2</v>
      </c>
      <c r="B21" s="94"/>
      <c r="C21" s="263" t="s">
        <v>409</v>
      </c>
      <c r="D21" s="264"/>
      <c r="E21" s="265"/>
      <c r="F21" s="96" t="s">
        <v>373</v>
      </c>
      <c r="G21" s="129">
        <v>156.94999999999999</v>
      </c>
      <c r="H21" s="80">
        <f>SUM(B21*G21)</f>
        <v>0</v>
      </c>
    </row>
    <row r="22" spans="1:8" s="71" customFormat="1" ht="25.5" customHeight="1" x14ac:dyDescent="0.25">
      <c r="A22" s="64">
        <v>2</v>
      </c>
      <c r="B22" s="94"/>
      <c r="C22" s="263" t="s">
        <v>518</v>
      </c>
      <c r="D22" s="264"/>
      <c r="E22" s="265"/>
      <c r="F22" s="177" t="s">
        <v>519</v>
      </c>
      <c r="G22" s="178">
        <v>129.94999999999999</v>
      </c>
      <c r="H22" s="80">
        <f>SUM(B22*G22)</f>
        <v>0</v>
      </c>
    </row>
    <row r="23" spans="1:8" s="71" customFormat="1" ht="30.75" customHeight="1" x14ac:dyDescent="0.25">
      <c r="A23" s="64">
        <v>5</v>
      </c>
      <c r="B23" s="94"/>
      <c r="C23" s="263" t="s">
        <v>638</v>
      </c>
      <c r="D23" s="264"/>
      <c r="E23" s="265"/>
      <c r="F23" s="97" t="s">
        <v>637</v>
      </c>
      <c r="G23" s="129">
        <v>129.94999999999999</v>
      </c>
      <c r="H23" s="80">
        <f>SUM(B23*G23)</f>
        <v>0</v>
      </c>
    </row>
    <row r="24" spans="1:8" s="71" customFormat="1" ht="25.5" customHeight="1" x14ac:dyDescent="0.25">
      <c r="A24" s="64">
        <v>5</v>
      </c>
      <c r="B24" s="94"/>
      <c r="C24" s="263" t="s">
        <v>300</v>
      </c>
      <c r="D24" s="264"/>
      <c r="E24" s="265"/>
      <c r="F24" s="97" t="s">
        <v>301</v>
      </c>
      <c r="G24" s="129">
        <v>161.94999999999999</v>
      </c>
      <c r="H24" s="80">
        <f>SUM(B24*G24)</f>
        <v>0</v>
      </c>
    </row>
    <row r="25" spans="1:8" ht="14.4" x14ac:dyDescent="0.3">
      <c r="A25" s="269"/>
      <c r="B25" s="270"/>
      <c r="C25" s="270"/>
      <c r="D25" s="270"/>
    </row>
    <row r="26" spans="1:8" ht="17.399999999999999" x14ac:dyDescent="0.3">
      <c r="A26" s="271"/>
      <c r="B26" s="272"/>
      <c r="C26" s="272"/>
      <c r="D26" s="272"/>
      <c r="E26" s="273"/>
      <c r="F26" s="273"/>
    </row>
    <row r="27" spans="1:8" ht="17.399999999999999" x14ac:dyDescent="0.3">
      <c r="A27" s="266" t="s">
        <v>17</v>
      </c>
      <c r="B27" s="267"/>
      <c r="C27" s="267"/>
      <c r="D27" s="267"/>
      <c r="E27" s="267"/>
      <c r="F27" s="267"/>
      <c r="G27" s="268"/>
      <c r="H27" s="12">
        <f>SUM(H20:H24)</f>
        <v>0</v>
      </c>
    </row>
    <row r="28" spans="1:8" ht="17.399999999999999" x14ac:dyDescent="0.3">
      <c r="A28" s="257" t="s">
        <v>330</v>
      </c>
      <c r="B28" s="258"/>
      <c r="C28" s="258"/>
      <c r="D28" s="258"/>
      <c r="E28" s="258"/>
      <c r="F28" s="258"/>
      <c r="G28" s="259"/>
      <c r="H28" s="105">
        <f>H27*0.1</f>
        <v>0</v>
      </c>
    </row>
    <row r="29" spans="1:8" ht="17.399999999999999" x14ac:dyDescent="0.3">
      <c r="A29" s="260" t="s">
        <v>350</v>
      </c>
      <c r="B29" s="261"/>
      <c r="C29" s="261"/>
      <c r="D29" s="261"/>
      <c r="E29" s="261"/>
      <c r="F29" s="261"/>
      <c r="G29" s="262"/>
      <c r="H29" s="118">
        <f>(H27-H28)*0.05</f>
        <v>0</v>
      </c>
    </row>
    <row r="30" spans="1:8" ht="17.399999999999999" x14ac:dyDescent="0.3">
      <c r="A30" s="260" t="s">
        <v>351</v>
      </c>
      <c r="B30" s="261"/>
      <c r="C30" s="261"/>
      <c r="D30" s="261"/>
      <c r="E30" s="261"/>
      <c r="F30" s="261"/>
      <c r="G30" s="262"/>
      <c r="H30" s="13">
        <f>SUM(H27-H28+H29)</f>
        <v>0</v>
      </c>
    </row>
    <row r="31" spans="1:8" x14ac:dyDescent="0.25">
      <c r="A31" s="47"/>
      <c r="B31" s="68"/>
    </row>
    <row r="32" spans="1:8" x14ac:dyDescent="0.25">
      <c r="A32" s="47"/>
      <c r="B32" s="68"/>
    </row>
  </sheetData>
  <sheetProtection algorithmName="SHA-512" hashValue="7zfI458/FYahvjCmgaEnY4E4L2+F5Xcb4EzX1YEJkUGwiwUF+VkbUHkGJvA1TFIT54OkEchIC+UI9C2GHAS6sw==" saltValue="GLsRi8q0ohBJ26X8lwdvAw==" spinCount="100000" sheet="1" objects="1" scenarios="1"/>
  <mergeCells count="42">
    <mergeCell ref="A13:D13"/>
    <mergeCell ref="E13:F13"/>
    <mergeCell ref="A17:B17"/>
    <mergeCell ref="C17:D17"/>
    <mergeCell ref="A14:D14"/>
    <mergeCell ref="E14:F14"/>
    <mergeCell ref="A15:D15"/>
    <mergeCell ref="E15:F15"/>
    <mergeCell ref="A16:B16"/>
    <mergeCell ref="C16:D16"/>
    <mergeCell ref="A8:B8"/>
    <mergeCell ref="C8:F8"/>
    <mergeCell ref="A11:D11"/>
    <mergeCell ref="E11:F11"/>
    <mergeCell ref="A12:D12"/>
    <mergeCell ref="E12:F12"/>
    <mergeCell ref="A1:H1"/>
    <mergeCell ref="A2:H2"/>
    <mergeCell ref="C19:E19"/>
    <mergeCell ref="C20:E20"/>
    <mergeCell ref="A4:B4"/>
    <mergeCell ref="C4:F4"/>
    <mergeCell ref="A5:B5"/>
    <mergeCell ref="C5:F5"/>
    <mergeCell ref="A6:B6"/>
    <mergeCell ref="C6:F6"/>
    <mergeCell ref="A7:B7"/>
    <mergeCell ref="C7:F7"/>
    <mergeCell ref="A9:D9"/>
    <mergeCell ref="E9:F9"/>
    <mergeCell ref="A10:D10"/>
    <mergeCell ref="E10:F10"/>
    <mergeCell ref="C22:E22"/>
    <mergeCell ref="C24:E24"/>
    <mergeCell ref="A25:D25"/>
    <mergeCell ref="A26:F26"/>
    <mergeCell ref="C21:E21"/>
    <mergeCell ref="A28:G28"/>
    <mergeCell ref="A29:G29"/>
    <mergeCell ref="A30:G30"/>
    <mergeCell ref="C23:E23"/>
    <mergeCell ref="A27:G27"/>
  </mergeCells>
  <printOptions horizontalCentered="1" verticalCentered="1"/>
  <pageMargins left="0.7" right="0.7" top="0.75" bottom="0.75" header="0.3" footer="0.3"/>
  <pageSetup scale="80" orientation="landscape" r:id="rId1"/>
  <headerFooter>
    <oddFooter>&amp;CCurriculum for Agricultural Science Education © 2019 AFNR – Cengage – 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
  <sheetViews>
    <sheetView showGridLines="0" view="pageLayout" zoomScaleNormal="100" workbookViewId="0">
      <selection activeCell="A2" sqref="A2:G2"/>
    </sheetView>
  </sheetViews>
  <sheetFormatPr defaultColWidth="8.6640625" defaultRowHeight="14.4" x14ac:dyDescent="0.3"/>
  <cols>
    <col min="1" max="1" width="14" style="11" customWidth="1"/>
    <col min="2" max="2" width="9.88671875" style="5" customWidth="1"/>
    <col min="3" max="3" width="15.6640625" style="11" customWidth="1"/>
    <col min="4" max="4" width="9.44140625" style="5" customWidth="1"/>
    <col min="5" max="5" width="54.6640625" style="5" customWidth="1"/>
    <col min="6" max="6" width="13.109375" style="5" customWidth="1"/>
    <col min="7" max="7" width="13.44140625" style="5" customWidth="1"/>
    <col min="8" max="8" width="17" style="5" customWidth="1"/>
    <col min="9" max="9" width="37.88671875" style="38" customWidth="1"/>
    <col min="10" max="253" width="9.109375" style="5" customWidth="1"/>
    <col min="254" max="254" width="8.33203125" style="5" customWidth="1"/>
    <col min="255" max="16384" width="8.6640625" style="5"/>
  </cols>
  <sheetData>
    <row r="1" spans="1:9" ht="126.75" customHeight="1" x14ac:dyDescent="0.3">
      <c r="A1" s="295" t="s">
        <v>313</v>
      </c>
      <c r="B1" s="295"/>
      <c r="C1" s="295"/>
      <c r="D1" s="295"/>
      <c r="E1" s="295"/>
      <c r="F1" s="295"/>
      <c r="G1" s="296"/>
    </row>
    <row r="2" spans="1:9" s="47" customFormat="1" ht="51.75" customHeight="1" x14ac:dyDescent="0.4">
      <c r="A2" s="293" t="s">
        <v>527</v>
      </c>
      <c r="B2" s="294"/>
      <c r="C2" s="294"/>
      <c r="D2" s="294"/>
      <c r="E2" s="294"/>
      <c r="F2" s="294"/>
      <c r="G2" s="294"/>
      <c r="I2" s="51"/>
    </row>
    <row r="3" spans="1:9" s="47" customFormat="1" ht="80.25" customHeight="1" x14ac:dyDescent="0.35">
      <c r="A3" s="291" t="s">
        <v>526</v>
      </c>
      <c r="B3" s="292"/>
      <c r="C3" s="292"/>
      <c r="D3" s="292"/>
      <c r="E3" s="292"/>
      <c r="F3" s="292"/>
      <c r="G3" s="292"/>
      <c r="I3" s="73"/>
    </row>
    <row r="4" spans="1:9" s="47" customFormat="1" ht="30" x14ac:dyDescent="0.5">
      <c r="A4" s="289" t="s">
        <v>224</v>
      </c>
      <c r="B4" s="289"/>
      <c r="C4" s="289"/>
      <c r="D4" s="289"/>
      <c r="E4" s="289"/>
      <c r="F4" s="289"/>
      <c r="G4" s="290"/>
      <c r="I4" s="51"/>
    </row>
    <row r="5" spans="1:9" s="47" customFormat="1" ht="31.5" customHeight="1" x14ac:dyDescent="0.25">
      <c r="A5" s="25" t="s">
        <v>2</v>
      </c>
      <c r="B5" s="6" t="s">
        <v>6</v>
      </c>
      <c r="C5" s="6" t="s">
        <v>14</v>
      </c>
      <c r="D5" s="6" t="s">
        <v>0</v>
      </c>
      <c r="E5" s="6" t="s">
        <v>1</v>
      </c>
      <c r="F5" s="6" t="s">
        <v>15</v>
      </c>
      <c r="G5" s="6" t="s">
        <v>20</v>
      </c>
      <c r="I5" s="51"/>
    </row>
    <row r="6" spans="1:9" s="74" customFormat="1" ht="28.5" customHeight="1" x14ac:dyDescent="0.25">
      <c r="A6" s="76">
        <v>1</v>
      </c>
      <c r="B6" s="176"/>
      <c r="C6" s="77" t="s">
        <v>314</v>
      </c>
      <c r="D6" s="76" t="s">
        <v>56</v>
      </c>
      <c r="E6" s="78" t="s">
        <v>524</v>
      </c>
      <c r="F6" s="79">
        <v>1295</v>
      </c>
      <c r="G6" s="80">
        <f>B6*F6</f>
        <v>0</v>
      </c>
      <c r="I6" s="75"/>
    </row>
    <row r="7" spans="1:9" s="74" customFormat="1" ht="23.25" customHeight="1" x14ac:dyDescent="0.25">
      <c r="A7" s="277" t="s">
        <v>16</v>
      </c>
      <c r="B7" s="278"/>
      <c r="C7" s="278"/>
      <c r="D7" s="278"/>
      <c r="E7" s="278"/>
      <c r="F7" s="279"/>
      <c r="G7" s="81">
        <f>G6</f>
        <v>0</v>
      </c>
      <c r="I7" s="75"/>
    </row>
    <row r="8" spans="1:9" s="74" customFormat="1" ht="16.5" customHeight="1" x14ac:dyDescent="0.25">
      <c r="A8" s="280"/>
      <c r="B8" s="281"/>
      <c r="C8" s="281"/>
      <c r="D8" s="281"/>
      <c r="E8" s="281"/>
      <c r="F8" s="281"/>
      <c r="G8" s="282"/>
      <c r="I8" s="75"/>
    </row>
    <row r="9" spans="1:9" s="53" customFormat="1" ht="13.8" x14ac:dyDescent="0.3">
      <c r="A9" s="43">
        <v>10</v>
      </c>
      <c r="B9" s="176"/>
      <c r="C9" s="43" t="s">
        <v>469</v>
      </c>
      <c r="D9" s="43" t="s">
        <v>3</v>
      </c>
      <c r="E9" s="44" t="s">
        <v>470</v>
      </c>
      <c r="F9" s="42">
        <v>3.25</v>
      </c>
      <c r="G9" s="121">
        <f t="shared" ref="G9:G57" si="0">B9*F9</f>
        <v>0</v>
      </c>
    </row>
    <row r="10" spans="1:9" s="53" customFormat="1" ht="13.8" x14ac:dyDescent="0.3">
      <c r="A10" s="43">
        <v>10</v>
      </c>
      <c r="B10" s="176"/>
      <c r="C10" s="43" t="s">
        <v>506</v>
      </c>
      <c r="D10" s="43" t="s">
        <v>3</v>
      </c>
      <c r="E10" s="44" t="s">
        <v>472</v>
      </c>
      <c r="F10" s="42">
        <v>1.95</v>
      </c>
      <c r="G10" s="121">
        <f t="shared" si="0"/>
        <v>0</v>
      </c>
    </row>
    <row r="11" spans="1:9" s="53" customFormat="1" ht="13.8" x14ac:dyDescent="0.3">
      <c r="A11" s="43">
        <v>10</v>
      </c>
      <c r="B11" s="176"/>
      <c r="C11" s="43" t="s">
        <v>507</v>
      </c>
      <c r="D11" s="43" t="s">
        <v>3</v>
      </c>
      <c r="E11" s="44" t="s">
        <v>473</v>
      </c>
      <c r="F11" s="42">
        <v>2.95</v>
      </c>
      <c r="G11" s="121">
        <f t="shared" si="0"/>
        <v>0</v>
      </c>
    </row>
    <row r="12" spans="1:9" s="53" customFormat="1" ht="13.8" x14ac:dyDescent="0.3">
      <c r="A12" s="43">
        <v>10</v>
      </c>
      <c r="B12" s="176"/>
      <c r="C12" s="43" t="s">
        <v>508</v>
      </c>
      <c r="D12" s="43" t="s">
        <v>3</v>
      </c>
      <c r="E12" s="44" t="s">
        <v>471</v>
      </c>
      <c r="F12" s="42">
        <v>6.95</v>
      </c>
      <c r="G12" s="121">
        <f t="shared" si="0"/>
        <v>0</v>
      </c>
    </row>
    <row r="13" spans="1:9" s="53" customFormat="1" ht="13.8" x14ac:dyDescent="0.3">
      <c r="A13" s="43">
        <v>20</v>
      </c>
      <c r="B13" s="176"/>
      <c r="C13" s="43" t="s">
        <v>509</v>
      </c>
      <c r="D13" s="43" t="s">
        <v>3</v>
      </c>
      <c r="E13" s="44" t="s">
        <v>474</v>
      </c>
      <c r="F13" s="42">
        <v>1.5</v>
      </c>
      <c r="G13" s="121">
        <f t="shared" si="0"/>
        <v>0</v>
      </c>
    </row>
    <row r="14" spans="1:9" s="53" customFormat="1" ht="13.8" x14ac:dyDescent="0.3">
      <c r="A14" s="43">
        <v>20</v>
      </c>
      <c r="B14" s="176"/>
      <c r="C14" s="43" t="s">
        <v>510</v>
      </c>
      <c r="D14" s="43" t="s">
        <v>3</v>
      </c>
      <c r="E14" s="44" t="s">
        <v>475</v>
      </c>
      <c r="F14" s="42">
        <v>1.5</v>
      </c>
      <c r="G14" s="121">
        <f t="shared" si="0"/>
        <v>0</v>
      </c>
    </row>
    <row r="15" spans="1:9" s="53" customFormat="1" ht="13.8" x14ac:dyDescent="0.3">
      <c r="A15" s="43">
        <v>10</v>
      </c>
      <c r="B15" s="176"/>
      <c r="C15" s="43" t="s">
        <v>515</v>
      </c>
      <c r="D15" s="43" t="s">
        <v>3</v>
      </c>
      <c r="E15" s="44" t="s">
        <v>516</v>
      </c>
      <c r="F15" s="42">
        <v>0.75</v>
      </c>
      <c r="G15" s="121">
        <f t="shared" si="0"/>
        <v>0</v>
      </c>
    </row>
    <row r="16" spans="1:9" s="53" customFormat="1" ht="13.8" x14ac:dyDescent="0.3">
      <c r="A16" s="43">
        <v>10</v>
      </c>
      <c r="B16" s="176"/>
      <c r="C16" s="43" t="s">
        <v>511</v>
      </c>
      <c r="D16" s="43" t="s">
        <v>3</v>
      </c>
      <c r="E16" s="44" t="s">
        <v>517</v>
      </c>
      <c r="F16" s="42">
        <v>1.25</v>
      </c>
      <c r="G16" s="121">
        <f t="shared" si="0"/>
        <v>0</v>
      </c>
    </row>
    <row r="17" spans="1:7" s="53" customFormat="1" ht="13.8" x14ac:dyDescent="0.3">
      <c r="A17" s="43">
        <v>10</v>
      </c>
      <c r="B17" s="176"/>
      <c r="C17" s="43" t="s">
        <v>241</v>
      </c>
      <c r="D17" s="40" t="s">
        <v>94</v>
      </c>
      <c r="E17" s="29" t="s">
        <v>421</v>
      </c>
      <c r="F17" s="35">
        <v>3.95</v>
      </c>
      <c r="G17" s="52">
        <f t="shared" si="0"/>
        <v>0</v>
      </c>
    </row>
    <row r="18" spans="1:7" s="54" customFormat="1" ht="13.8" x14ac:dyDescent="0.3">
      <c r="A18" s="43">
        <v>10</v>
      </c>
      <c r="B18" s="176"/>
      <c r="C18" s="43" t="s">
        <v>242</v>
      </c>
      <c r="D18" s="40" t="s">
        <v>94</v>
      </c>
      <c r="E18" s="29" t="s">
        <v>422</v>
      </c>
      <c r="F18" s="35">
        <v>3.95</v>
      </c>
      <c r="G18" s="52">
        <f t="shared" si="0"/>
        <v>0</v>
      </c>
    </row>
    <row r="19" spans="1:7" s="54" customFormat="1" ht="13.8" x14ac:dyDescent="0.3">
      <c r="A19" s="102">
        <v>10</v>
      </c>
      <c r="B19" s="176"/>
      <c r="C19" s="43" t="s">
        <v>243</v>
      </c>
      <c r="D19" s="41" t="s">
        <v>3</v>
      </c>
      <c r="E19" s="27" t="s">
        <v>423</v>
      </c>
      <c r="F19" s="42">
        <v>7.3</v>
      </c>
      <c r="G19" s="52">
        <f t="shared" si="0"/>
        <v>0</v>
      </c>
    </row>
    <row r="20" spans="1:7" s="54" customFormat="1" ht="13.8" x14ac:dyDescent="0.3">
      <c r="A20" s="102">
        <v>1</v>
      </c>
      <c r="B20" s="176"/>
      <c r="C20" s="43" t="s">
        <v>244</v>
      </c>
      <c r="D20" s="41" t="s">
        <v>94</v>
      </c>
      <c r="E20" s="27" t="s">
        <v>319</v>
      </c>
      <c r="F20" s="42">
        <v>7.95</v>
      </c>
      <c r="G20" s="52">
        <f t="shared" si="0"/>
        <v>0</v>
      </c>
    </row>
    <row r="21" spans="1:7" s="54" customFormat="1" ht="13.8" x14ac:dyDescent="0.3">
      <c r="A21" s="102">
        <v>1</v>
      </c>
      <c r="B21" s="176"/>
      <c r="C21" s="43" t="s">
        <v>245</v>
      </c>
      <c r="D21" s="41" t="s">
        <v>94</v>
      </c>
      <c r="E21" s="27" t="s">
        <v>320</v>
      </c>
      <c r="F21" s="42">
        <v>8.9499999999999993</v>
      </c>
      <c r="G21" s="52">
        <f t="shared" si="0"/>
        <v>0</v>
      </c>
    </row>
    <row r="22" spans="1:7" s="54" customFormat="1" ht="13.8" x14ac:dyDescent="0.3">
      <c r="A22" s="102">
        <v>5</v>
      </c>
      <c r="B22" s="176"/>
      <c r="C22" s="103" t="s">
        <v>246</v>
      </c>
      <c r="D22" s="41" t="s">
        <v>94</v>
      </c>
      <c r="E22" s="36" t="s">
        <v>424</v>
      </c>
      <c r="F22" s="35">
        <v>4.95</v>
      </c>
      <c r="G22" s="52">
        <f t="shared" si="0"/>
        <v>0</v>
      </c>
    </row>
    <row r="23" spans="1:7" s="54" customFormat="1" ht="13.8" x14ac:dyDescent="0.3">
      <c r="A23" s="43">
        <v>10</v>
      </c>
      <c r="B23" s="176"/>
      <c r="C23" s="103" t="s">
        <v>247</v>
      </c>
      <c r="D23" s="40" t="s">
        <v>94</v>
      </c>
      <c r="E23" s="29" t="s">
        <v>425</v>
      </c>
      <c r="F23" s="35">
        <v>4.95</v>
      </c>
      <c r="G23" s="52">
        <f t="shared" si="0"/>
        <v>0</v>
      </c>
    </row>
    <row r="24" spans="1:7" s="54" customFormat="1" ht="13.8" x14ac:dyDescent="0.3">
      <c r="A24" s="43">
        <v>5</v>
      </c>
      <c r="B24" s="176"/>
      <c r="C24" s="43" t="s">
        <v>248</v>
      </c>
      <c r="D24" s="40" t="s">
        <v>94</v>
      </c>
      <c r="E24" s="29" t="s">
        <v>321</v>
      </c>
      <c r="F24" s="35">
        <v>5.25</v>
      </c>
      <c r="G24" s="52">
        <f t="shared" si="0"/>
        <v>0</v>
      </c>
    </row>
    <row r="25" spans="1:7" s="54" customFormat="1" ht="13.8" x14ac:dyDescent="0.3">
      <c r="A25" s="43">
        <v>2</v>
      </c>
      <c r="B25" s="176"/>
      <c r="C25" s="103" t="s">
        <v>249</v>
      </c>
      <c r="D25" s="37" t="s">
        <v>21</v>
      </c>
      <c r="E25" s="36" t="s">
        <v>322</v>
      </c>
      <c r="F25" s="35">
        <v>5.95</v>
      </c>
      <c r="G25" s="52">
        <f t="shared" si="0"/>
        <v>0</v>
      </c>
    </row>
    <row r="26" spans="1:7" s="54" customFormat="1" ht="13.8" x14ac:dyDescent="0.3">
      <c r="A26" s="43">
        <v>1</v>
      </c>
      <c r="B26" s="176"/>
      <c r="C26" s="43" t="s">
        <v>250</v>
      </c>
      <c r="D26" s="40" t="s">
        <v>21</v>
      </c>
      <c r="E26" s="29" t="s">
        <v>426</v>
      </c>
      <c r="F26" s="35">
        <v>8.25</v>
      </c>
      <c r="G26" s="52">
        <f t="shared" si="0"/>
        <v>0</v>
      </c>
    </row>
    <row r="27" spans="1:7" s="54" customFormat="1" ht="13.8" x14ac:dyDescent="0.3">
      <c r="A27" s="43">
        <v>10</v>
      </c>
      <c r="B27" s="176"/>
      <c r="C27" s="43" t="s">
        <v>251</v>
      </c>
      <c r="D27" s="40" t="s">
        <v>3</v>
      </c>
      <c r="E27" s="29" t="s">
        <v>323</v>
      </c>
      <c r="F27" s="35">
        <v>3.75</v>
      </c>
      <c r="G27" s="52">
        <f t="shared" si="0"/>
        <v>0</v>
      </c>
    </row>
    <row r="28" spans="1:7" s="54" customFormat="1" ht="13.8" x14ac:dyDescent="0.3">
      <c r="A28" s="43">
        <v>1</v>
      </c>
      <c r="B28" s="176"/>
      <c r="C28" s="43" t="s">
        <v>252</v>
      </c>
      <c r="D28" s="40" t="s">
        <v>3</v>
      </c>
      <c r="E28" s="29" t="s">
        <v>427</v>
      </c>
      <c r="F28" s="35">
        <v>6.75</v>
      </c>
      <c r="G28" s="52">
        <f t="shared" si="0"/>
        <v>0</v>
      </c>
    </row>
    <row r="29" spans="1:7" s="54" customFormat="1" ht="13.8" x14ac:dyDescent="0.3">
      <c r="A29" s="43">
        <v>10</v>
      </c>
      <c r="B29" s="176"/>
      <c r="C29" s="43" t="s">
        <v>253</v>
      </c>
      <c r="D29" s="40" t="s">
        <v>3</v>
      </c>
      <c r="E29" s="29" t="s">
        <v>428</v>
      </c>
      <c r="F29" s="35">
        <v>1.95</v>
      </c>
      <c r="G29" s="52">
        <f t="shared" si="0"/>
        <v>0</v>
      </c>
    </row>
    <row r="30" spans="1:7" s="54" customFormat="1" ht="13.8" x14ac:dyDescent="0.3">
      <c r="A30" s="43">
        <v>2</v>
      </c>
      <c r="B30" s="176"/>
      <c r="C30" s="43" t="s">
        <v>254</v>
      </c>
      <c r="D30" s="40" t="s">
        <v>21</v>
      </c>
      <c r="E30" s="29" t="s">
        <v>324</v>
      </c>
      <c r="F30" s="35">
        <v>16.95</v>
      </c>
      <c r="G30" s="52">
        <f t="shared" si="0"/>
        <v>0</v>
      </c>
    </row>
    <row r="31" spans="1:7" s="54" customFormat="1" ht="13.8" x14ac:dyDescent="0.3">
      <c r="A31" s="43">
        <v>1</v>
      </c>
      <c r="B31" s="176"/>
      <c r="C31" s="43" t="s">
        <v>255</v>
      </c>
      <c r="D31" s="40" t="s">
        <v>56</v>
      </c>
      <c r="E31" s="29" t="s">
        <v>429</v>
      </c>
      <c r="F31" s="35">
        <v>7.5</v>
      </c>
      <c r="G31" s="52">
        <f t="shared" si="0"/>
        <v>0</v>
      </c>
    </row>
    <row r="32" spans="1:7" s="54" customFormat="1" ht="13.8" x14ac:dyDescent="0.3">
      <c r="A32" s="43">
        <v>1</v>
      </c>
      <c r="B32" s="176"/>
      <c r="C32" s="43" t="s">
        <v>256</v>
      </c>
      <c r="D32" s="40" t="s">
        <v>56</v>
      </c>
      <c r="E32" s="29" t="s">
        <v>430</v>
      </c>
      <c r="F32" s="35">
        <v>7.5</v>
      </c>
      <c r="G32" s="52">
        <f t="shared" si="0"/>
        <v>0</v>
      </c>
    </row>
    <row r="33" spans="1:7" s="54" customFormat="1" ht="13.8" x14ac:dyDescent="0.3">
      <c r="A33" s="43">
        <v>6</v>
      </c>
      <c r="B33" s="176"/>
      <c r="C33" s="43" t="s">
        <v>257</v>
      </c>
      <c r="D33" s="40" t="s">
        <v>3</v>
      </c>
      <c r="E33" s="29" t="s">
        <v>523</v>
      </c>
      <c r="F33" s="35">
        <v>33.950000000000003</v>
      </c>
      <c r="G33" s="52">
        <f t="shared" si="0"/>
        <v>0</v>
      </c>
    </row>
    <row r="34" spans="1:7" s="54" customFormat="1" ht="13.8" x14ac:dyDescent="0.3">
      <c r="A34" s="43">
        <v>2</v>
      </c>
      <c r="B34" s="176"/>
      <c r="C34" s="43" t="s">
        <v>258</v>
      </c>
      <c r="D34" s="40" t="s">
        <v>94</v>
      </c>
      <c r="E34" s="29" t="s">
        <v>431</v>
      </c>
      <c r="F34" s="35">
        <v>9.5</v>
      </c>
      <c r="G34" s="52">
        <f t="shared" si="0"/>
        <v>0</v>
      </c>
    </row>
    <row r="35" spans="1:7" s="54" customFormat="1" ht="13.8" x14ac:dyDescent="0.3">
      <c r="A35" s="43">
        <v>10</v>
      </c>
      <c r="B35" s="176"/>
      <c r="C35" s="43" t="s">
        <v>340</v>
      </c>
      <c r="D35" s="40" t="s">
        <v>3</v>
      </c>
      <c r="E35" s="29" t="s">
        <v>432</v>
      </c>
      <c r="F35" s="35">
        <v>2.95</v>
      </c>
      <c r="G35" s="52">
        <f t="shared" si="0"/>
        <v>0</v>
      </c>
    </row>
    <row r="36" spans="1:7" s="54" customFormat="1" ht="13.8" x14ac:dyDescent="0.3">
      <c r="A36" s="43">
        <v>2</v>
      </c>
      <c r="B36" s="176"/>
      <c r="C36" s="43" t="s">
        <v>325</v>
      </c>
      <c r="D36" s="40" t="s">
        <v>21</v>
      </c>
      <c r="E36" s="29" t="s">
        <v>433</v>
      </c>
      <c r="F36" s="35">
        <v>4.5</v>
      </c>
      <c r="G36" s="52">
        <f t="shared" si="0"/>
        <v>0</v>
      </c>
    </row>
    <row r="37" spans="1:7" s="54" customFormat="1" ht="13.8" x14ac:dyDescent="0.3">
      <c r="A37" s="43">
        <v>2</v>
      </c>
      <c r="B37" s="176"/>
      <c r="C37" s="43" t="s">
        <v>259</v>
      </c>
      <c r="D37" s="40" t="s">
        <v>21</v>
      </c>
      <c r="E37" s="29" t="s">
        <v>434</v>
      </c>
      <c r="F37" s="35">
        <v>13.95</v>
      </c>
      <c r="G37" s="52">
        <f t="shared" si="0"/>
        <v>0</v>
      </c>
    </row>
    <row r="38" spans="1:7" s="54" customFormat="1" ht="13.8" x14ac:dyDescent="0.3">
      <c r="A38" s="43">
        <v>10</v>
      </c>
      <c r="B38" s="176"/>
      <c r="C38" s="43" t="s">
        <v>260</v>
      </c>
      <c r="D38" s="40" t="s">
        <v>3</v>
      </c>
      <c r="E38" s="29" t="s">
        <v>435</v>
      </c>
      <c r="F38" s="35">
        <v>1.25</v>
      </c>
      <c r="G38" s="52">
        <f t="shared" si="0"/>
        <v>0</v>
      </c>
    </row>
    <row r="39" spans="1:7" s="54" customFormat="1" ht="13.8" x14ac:dyDescent="0.3">
      <c r="A39" s="43">
        <v>1</v>
      </c>
      <c r="B39" s="176"/>
      <c r="C39" s="43" t="s">
        <v>261</v>
      </c>
      <c r="D39" s="40" t="s">
        <v>94</v>
      </c>
      <c r="E39" s="29" t="s">
        <v>436</v>
      </c>
      <c r="F39" s="35">
        <v>13.6</v>
      </c>
      <c r="G39" s="52">
        <f t="shared" si="0"/>
        <v>0</v>
      </c>
    </row>
    <row r="40" spans="1:7" s="54" customFormat="1" ht="13.8" x14ac:dyDescent="0.3">
      <c r="A40" s="43">
        <v>2</v>
      </c>
      <c r="B40" s="176"/>
      <c r="C40" s="43" t="s">
        <v>262</v>
      </c>
      <c r="D40" s="40" t="s">
        <v>21</v>
      </c>
      <c r="E40" s="29" t="s">
        <v>437</v>
      </c>
      <c r="F40" s="35">
        <v>7.5</v>
      </c>
      <c r="G40" s="52">
        <f t="shared" si="0"/>
        <v>0</v>
      </c>
    </row>
    <row r="41" spans="1:7" s="54" customFormat="1" ht="13.8" x14ac:dyDescent="0.3">
      <c r="A41" s="43">
        <v>1</v>
      </c>
      <c r="B41" s="176"/>
      <c r="C41" s="43" t="s">
        <v>263</v>
      </c>
      <c r="D41" s="40" t="s">
        <v>56</v>
      </c>
      <c r="E41" s="29" t="s">
        <v>438</v>
      </c>
      <c r="F41" s="35">
        <v>9.9499999999999993</v>
      </c>
      <c r="G41" s="52">
        <f t="shared" si="0"/>
        <v>0</v>
      </c>
    </row>
    <row r="42" spans="1:7" s="54" customFormat="1" ht="13.8" x14ac:dyDescent="0.3">
      <c r="A42" s="43">
        <v>2</v>
      </c>
      <c r="B42" s="176"/>
      <c r="C42" s="43" t="s">
        <v>264</v>
      </c>
      <c r="D42" s="40" t="s">
        <v>94</v>
      </c>
      <c r="E42" s="29" t="s">
        <v>439</v>
      </c>
      <c r="F42" s="35">
        <v>11.03</v>
      </c>
      <c r="G42" s="52">
        <f t="shared" si="0"/>
        <v>0</v>
      </c>
    </row>
    <row r="43" spans="1:7" s="54" customFormat="1" ht="13.8" x14ac:dyDescent="0.3">
      <c r="A43" s="43">
        <v>2</v>
      </c>
      <c r="B43" s="176"/>
      <c r="C43" s="43" t="s">
        <v>265</v>
      </c>
      <c r="D43" s="40" t="s">
        <v>225</v>
      </c>
      <c r="E43" s="29" t="s">
        <v>440</v>
      </c>
      <c r="F43" s="35">
        <v>13.13</v>
      </c>
      <c r="G43" s="52">
        <f t="shared" si="0"/>
        <v>0</v>
      </c>
    </row>
    <row r="44" spans="1:7" s="54" customFormat="1" ht="13.8" x14ac:dyDescent="0.3">
      <c r="A44" s="43">
        <v>2</v>
      </c>
      <c r="B44" s="176"/>
      <c r="C44" s="43" t="s">
        <v>266</v>
      </c>
      <c r="D44" s="40" t="s">
        <v>94</v>
      </c>
      <c r="E44" s="29" t="s">
        <v>441</v>
      </c>
      <c r="F44" s="35">
        <v>16.95</v>
      </c>
      <c r="G44" s="52">
        <f t="shared" si="0"/>
        <v>0</v>
      </c>
    </row>
    <row r="45" spans="1:7" s="54" customFormat="1" ht="13.8" x14ac:dyDescent="0.3">
      <c r="A45" s="43">
        <v>2</v>
      </c>
      <c r="B45" s="176"/>
      <c r="C45" s="43" t="s">
        <v>267</v>
      </c>
      <c r="D45" s="40" t="s">
        <v>94</v>
      </c>
      <c r="E45" s="29" t="s">
        <v>461</v>
      </c>
      <c r="F45" s="35">
        <v>18.95</v>
      </c>
      <c r="G45" s="52">
        <f t="shared" si="0"/>
        <v>0</v>
      </c>
    </row>
    <row r="46" spans="1:7" s="54" customFormat="1" ht="13.8" x14ac:dyDescent="0.3">
      <c r="A46" s="43">
        <v>5</v>
      </c>
      <c r="B46" s="176"/>
      <c r="C46" s="43" t="s">
        <v>326</v>
      </c>
      <c r="D46" s="40" t="s">
        <v>94</v>
      </c>
      <c r="E46" s="29" t="s">
        <v>442</v>
      </c>
      <c r="F46" s="35">
        <v>6.95</v>
      </c>
      <c r="G46" s="52">
        <f t="shared" si="0"/>
        <v>0</v>
      </c>
    </row>
    <row r="47" spans="1:7" s="54" customFormat="1" ht="13.8" x14ac:dyDescent="0.3">
      <c r="A47" s="43">
        <v>5</v>
      </c>
      <c r="B47" s="176"/>
      <c r="C47" s="43" t="s">
        <v>327</v>
      </c>
      <c r="D47" s="43" t="s">
        <v>94</v>
      </c>
      <c r="E47" s="44" t="s">
        <v>443</v>
      </c>
      <c r="F47" s="35">
        <v>6.95</v>
      </c>
      <c r="G47" s="52">
        <f t="shared" si="0"/>
        <v>0</v>
      </c>
    </row>
    <row r="48" spans="1:7" s="54" customFormat="1" ht="13.8" x14ac:dyDescent="0.3">
      <c r="A48" s="43">
        <v>1</v>
      </c>
      <c r="B48" s="176"/>
      <c r="C48" s="43" t="s">
        <v>268</v>
      </c>
      <c r="D48" s="43" t="s">
        <v>21</v>
      </c>
      <c r="E48" s="44" t="s">
        <v>444</v>
      </c>
      <c r="F48" s="35">
        <v>4.5</v>
      </c>
      <c r="G48" s="52">
        <f t="shared" si="0"/>
        <v>0</v>
      </c>
    </row>
    <row r="49" spans="1:9" s="54" customFormat="1" ht="13.8" x14ac:dyDescent="0.3">
      <c r="A49" s="43">
        <v>10</v>
      </c>
      <c r="B49" s="176"/>
      <c r="C49" s="43" t="s">
        <v>269</v>
      </c>
      <c r="D49" s="43" t="s">
        <v>3</v>
      </c>
      <c r="E49" s="36" t="s">
        <v>328</v>
      </c>
      <c r="F49" s="35">
        <v>1.45</v>
      </c>
      <c r="G49" s="52">
        <f t="shared" si="0"/>
        <v>0</v>
      </c>
    </row>
    <row r="50" spans="1:9" s="54" customFormat="1" ht="13.8" x14ac:dyDescent="0.3">
      <c r="A50" s="43">
        <v>10</v>
      </c>
      <c r="B50" s="176"/>
      <c r="C50" s="43" t="s">
        <v>270</v>
      </c>
      <c r="D50" s="43" t="s">
        <v>3</v>
      </c>
      <c r="E50" s="44" t="s">
        <v>445</v>
      </c>
      <c r="F50" s="35">
        <v>2.95</v>
      </c>
      <c r="G50" s="52">
        <f t="shared" si="0"/>
        <v>0</v>
      </c>
    </row>
    <row r="51" spans="1:9" s="54" customFormat="1" ht="13.8" x14ac:dyDescent="0.3">
      <c r="A51" s="43">
        <v>1</v>
      </c>
      <c r="B51" s="176"/>
      <c r="C51" s="43" t="s">
        <v>271</v>
      </c>
      <c r="D51" s="43" t="s">
        <v>21</v>
      </c>
      <c r="E51" s="44" t="s">
        <v>341</v>
      </c>
      <c r="F51" s="35">
        <v>7.95</v>
      </c>
      <c r="G51" s="52">
        <f t="shared" si="0"/>
        <v>0</v>
      </c>
    </row>
    <row r="52" spans="1:9" s="54" customFormat="1" ht="13.8" x14ac:dyDescent="0.3">
      <c r="A52" s="43">
        <v>1</v>
      </c>
      <c r="B52" s="176"/>
      <c r="C52" s="43" t="s">
        <v>291</v>
      </c>
      <c r="D52" s="43" t="s">
        <v>3</v>
      </c>
      <c r="E52" s="44" t="s">
        <v>342</v>
      </c>
      <c r="F52" s="35">
        <v>3.95</v>
      </c>
      <c r="G52" s="52">
        <f t="shared" si="0"/>
        <v>0</v>
      </c>
    </row>
    <row r="53" spans="1:9" s="54" customFormat="1" ht="13.8" x14ac:dyDescent="0.3">
      <c r="A53" s="43">
        <v>1</v>
      </c>
      <c r="B53" s="176"/>
      <c r="C53" s="43" t="s">
        <v>272</v>
      </c>
      <c r="D53" s="43" t="s">
        <v>21</v>
      </c>
      <c r="E53" s="44" t="s">
        <v>446</v>
      </c>
      <c r="F53" s="35">
        <v>8.9499999999999993</v>
      </c>
      <c r="G53" s="52">
        <f t="shared" si="0"/>
        <v>0</v>
      </c>
    </row>
    <row r="54" spans="1:9" s="54" customFormat="1" ht="13.8" x14ac:dyDescent="0.3">
      <c r="A54" s="43">
        <v>1</v>
      </c>
      <c r="B54" s="176"/>
      <c r="C54" s="43" t="s">
        <v>273</v>
      </c>
      <c r="D54" s="43" t="s">
        <v>21</v>
      </c>
      <c r="E54" s="44" t="s">
        <v>447</v>
      </c>
      <c r="F54" s="35">
        <v>1.95</v>
      </c>
      <c r="G54" s="52">
        <f t="shared" si="0"/>
        <v>0</v>
      </c>
    </row>
    <row r="55" spans="1:9" s="54" customFormat="1" ht="13.8" x14ac:dyDescent="0.3">
      <c r="A55" s="43">
        <v>20</v>
      </c>
      <c r="B55" s="176"/>
      <c r="C55" s="43" t="s">
        <v>274</v>
      </c>
      <c r="D55" s="40" t="s">
        <v>21</v>
      </c>
      <c r="E55" s="29" t="s">
        <v>448</v>
      </c>
      <c r="F55" s="35">
        <v>5.25</v>
      </c>
      <c r="G55" s="52">
        <f t="shared" si="0"/>
        <v>0</v>
      </c>
    </row>
    <row r="56" spans="1:9" s="54" customFormat="1" ht="13.8" x14ac:dyDescent="0.3">
      <c r="A56" s="43">
        <v>10</v>
      </c>
      <c r="B56" s="176"/>
      <c r="C56" s="43" t="s">
        <v>275</v>
      </c>
      <c r="D56" s="40" t="s">
        <v>56</v>
      </c>
      <c r="E56" s="29" t="s">
        <v>449</v>
      </c>
      <c r="F56" s="35">
        <v>5.75</v>
      </c>
      <c r="G56" s="52">
        <f t="shared" si="0"/>
        <v>0</v>
      </c>
    </row>
    <row r="57" spans="1:9" s="55" customFormat="1" ht="13.8" x14ac:dyDescent="0.3">
      <c r="A57" s="43">
        <v>10</v>
      </c>
      <c r="B57" s="176"/>
      <c r="C57" s="43" t="s">
        <v>276</v>
      </c>
      <c r="D57" s="40" t="s">
        <v>3</v>
      </c>
      <c r="E57" s="29" t="s">
        <v>450</v>
      </c>
      <c r="F57" s="35">
        <v>8.75</v>
      </c>
      <c r="G57" s="52">
        <f t="shared" si="0"/>
        <v>0</v>
      </c>
    </row>
    <row r="58" spans="1:9" s="55" customFormat="1" ht="17.399999999999999" x14ac:dyDescent="0.3">
      <c r="A58" s="260" t="s">
        <v>16</v>
      </c>
      <c r="B58" s="261"/>
      <c r="C58" s="261"/>
      <c r="D58" s="261"/>
      <c r="E58" s="261"/>
      <c r="F58" s="262"/>
      <c r="G58" s="12">
        <f>SUM(G9:G57)</f>
        <v>0</v>
      </c>
    </row>
    <row r="59" spans="1:9" s="55" customFormat="1" x14ac:dyDescent="0.3">
      <c r="A59" s="283"/>
      <c r="B59" s="284"/>
      <c r="C59" s="284"/>
      <c r="D59" s="284"/>
      <c r="E59" s="284"/>
      <c r="F59" s="284"/>
      <c r="G59" s="285"/>
    </row>
    <row r="60" spans="1:9" s="47" customFormat="1" ht="17.399999999999999" x14ac:dyDescent="0.3">
      <c r="A60" s="260" t="s">
        <v>17</v>
      </c>
      <c r="B60" s="261"/>
      <c r="C60" s="261"/>
      <c r="D60" s="261"/>
      <c r="E60" s="261"/>
      <c r="F60" s="262"/>
      <c r="G60" s="12">
        <f>G58+G7</f>
        <v>0</v>
      </c>
      <c r="I60" s="51"/>
    </row>
    <row r="61" spans="1:9" s="47" customFormat="1" ht="17.399999999999999" x14ac:dyDescent="0.3">
      <c r="A61" s="286" t="s">
        <v>18</v>
      </c>
      <c r="B61" s="287"/>
      <c r="C61" s="287"/>
      <c r="D61" s="287"/>
      <c r="E61" s="287"/>
      <c r="F61" s="288"/>
      <c r="G61" s="13">
        <f>G60*0.12</f>
        <v>0</v>
      </c>
      <c r="I61" s="51"/>
    </row>
    <row r="62" spans="1:9" s="47" customFormat="1" ht="17.399999999999999" x14ac:dyDescent="0.3">
      <c r="A62" s="260" t="s">
        <v>19</v>
      </c>
      <c r="B62" s="261"/>
      <c r="C62" s="261"/>
      <c r="D62" s="261"/>
      <c r="E62" s="261"/>
      <c r="F62" s="262"/>
      <c r="G62" s="13">
        <f>SUM(G60:G61)</f>
        <v>0</v>
      </c>
      <c r="I62" s="51"/>
    </row>
    <row r="63" spans="1:9" x14ac:dyDescent="0.3">
      <c r="A63" s="5"/>
    </row>
    <row r="64" spans="1:9" ht="28.8" x14ac:dyDescent="0.55000000000000004">
      <c r="A64" s="119" t="s">
        <v>404</v>
      </c>
      <c r="F64" s="39"/>
    </row>
    <row r="65" spans="1:7" ht="30" x14ac:dyDescent="0.5">
      <c r="A65" s="289" t="s">
        <v>352</v>
      </c>
      <c r="B65" s="289"/>
      <c r="C65" s="289"/>
      <c r="D65" s="289"/>
      <c r="E65" s="289"/>
      <c r="F65" s="289"/>
      <c r="G65" s="290"/>
    </row>
    <row r="66" spans="1:7" ht="26.4" x14ac:dyDescent="0.3">
      <c r="A66" s="25" t="s">
        <v>2</v>
      </c>
      <c r="B66" s="6" t="s">
        <v>6</v>
      </c>
      <c r="C66" s="6" t="s">
        <v>14</v>
      </c>
      <c r="D66" s="6" t="s">
        <v>0</v>
      </c>
      <c r="E66" s="6" t="s">
        <v>1</v>
      </c>
      <c r="F66" s="6" t="s">
        <v>15</v>
      </c>
      <c r="G66" s="6" t="s">
        <v>20</v>
      </c>
    </row>
    <row r="67" spans="1:7" ht="26.4" x14ac:dyDescent="0.3">
      <c r="A67" s="76">
        <v>1</v>
      </c>
      <c r="B67" s="100"/>
      <c r="C67" s="120" t="s">
        <v>353</v>
      </c>
      <c r="D67" s="76" t="s">
        <v>56</v>
      </c>
      <c r="E67" s="78" t="s">
        <v>525</v>
      </c>
      <c r="F67" s="79">
        <v>349</v>
      </c>
      <c r="G67" s="80">
        <f>B67*F67</f>
        <v>0</v>
      </c>
    </row>
    <row r="68" spans="1:7" ht="18" x14ac:dyDescent="0.3">
      <c r="A68" s="277" t="s">
        <v>16</v>
      </c>
      <c r="B68" s="278"/>
      <c r="C68" s="278"/>
      <c r="D68" s="278"/>
      <c r="E68" s="278"/>
      <c r="F68" s="279"/>
      <c r="G68" s="81">
        <f>G67</f>
        <v>0</v>
      </c>
    </row>
    <row r="69" spans="1:7" x14ac:dyDescent="0.3">
      <c r="A69" s="280"/>
      <c r="B69" s="281"/>
      <c r="C69" s="281"/>
      <c r="D69" s="281"/>
      <c r="E69" s="281"/>
      <c r="F69" s="281"/>
      <c r="G69" s="282"/>
    </row>
    <row r="70" spans="1:7" x14ac:dyDescent="0.3">
      <c r="A70" s="43">
        <v>1</v>
      </c>
      <c r="B70" s="101"/>
      <c r="C70" s="103" t="s">
        <v>354</v>
      </c>
      <c r="D70" s="43" t="s">
        <v>94</v>
      </c>
      <c r="E70" s="44" t="s">
        <v>451</v>
      </c>
      <c r="F70" s="42">
        <v>19.95</v>
      </c>
      <c r="G70" s="121">
        <f t="shared" ref="G70:G90" si="1">B70*F70</f>
        <v>0</v>
      </c>
    </row>
    <row r="71" spans="1:7" x14ac:dyDescent="0.3">
      <c r="A71" s="43">
        <v>1</v>
      </c>
      <c r="B71" s="101"/>
      <c r="C71" s="122" t="s">
        <v>355</v>
      </c>
      <c r="D71" s="43" t="s">
        <v>94</v>
      </c>
      <c r="E71" s="44" t="s">
        <v>452</v>
      </c>
      <c r="F71" s="42">
        <v>19.95</v>
      </c>
      <c r="G71" s="121">
        <f t="shared" si="1"/>
        <v>0</v>
      </c>
    </row>
    <row r="72" spans="1:7" x14ac:dyDescent="0.3">
      <c r="A72" s="102">
        <v>1</v>
      </c>
      <c r="B72" s="101"/>
      <c r="C72" s="43" t="s">
        <v>244</v>
      </c>
      <c r="D72" s="102" t="s">
        <v>94</v>
      </c>
      <c r="E72" s="123" t="s">
        <v>319</v>
      </c>
      <c r="F72" s="42">
        <v>9.9499999999999993</v>
      </c>
      <c r="G72" s="121">
        <f t="shared" si="1"/>
        <v>0</v>
      </c>
    </row>
    <row r="73" spans="1:7" x14ac:dyDescent="0.3">
      <c r="A73" s="102">
        <v>1</v>
      </c>
      <c r="B73" s="101"/>
      <c r="C73" s="43" t="s">
        <v>245</v>
      </c>
      <c r="D73" s="102" t="s">
        <v>94</v>
      </c>
      <c r="E73" s="123" t="s">
        <v>320</v>
      </c>
      <c r="F73" s="42">
        <v>9.9499999999999993</v>
      </c>
      <c r="G73" s="121">
        <f t="shared" si="1"/>
        <v>0</v>
      </c>
    </row>
    <row r="74" spans="1:7" x14ac:dyDescent="0.3">
      <c r="A74" s="102">
        <v>1</v>
      </c>
      <c r="B74" s="101"/>
      <c r="C74" s="103" t="s">
        <v>356</v>
      </c>
      <c r="D74" s="102" t="s">
        <v>94</v>
      </c>
      <c r="E74" s="124" t="s">
        <v>453</v>
      </c>
      <c r="F74" s="42">
        <v>12.95</v>
      </c>
      <c r="G74" s="121">
        <f t="shared" si="1"/>
        <v>0</v>
      </c>
    </row>
    <row r="75" spans="1:7" x14ac:dyDescent="0.3">
      <c r="A75" s="43">
        <v>1</v>
      </c>
      <c r="B75" s="101"/>
      <c r="C75" s="103" t="s">
        <v>357</v>
      </c>
      <c r="D75" s="43" t="s">
        <v>94</v>
      </c>
      <c r="E75" s="44" t="s">
        <v>454</v>
      </c>
      <c r="F75" s="42">
        <v>7.95</v>
      </c>
      <c r="G75" s="121">
        <f t="shared" si="1"/>
        <v>0</v>
      </c>
    </row>
    <row r="76" spans="1:7" x14ac:dyDescent="0.3">
      <c r="A76" s="43">
        <v>1</v>
      </c>
      <c r="B76" s="101"/>
      <c r="C76" s="43" t="s">
        <v>358</v>
      </c>
      <c r="D76" s="43" t="s">
        <v>94</v>
      </c>
      <c r="E76" s="44" t="s">
        <v>359</v>
      </c>
      <c r="F76" s="42">
        <v>12.95</v>
      </c>
      <c r="G76" s="121">
        <f t="shared" si="1"/>
        <v>0</v>
      </c>
    </row>
    <row r="77" spans="1:7" x14ac:dyDescent="0.3">
      <c r="A77" s="43">
        <v>1</v>
      </c>
      <c r="B77" s="101"/>
      <c r="C77" s="43" t="s">
        <v>360</v>
      </c>
      <c r="D77" s="43" t="s">
        <v>21</v>
      </c>
      <c r="E77" s="44" t="s">
        <v>455</v>
      </c>
      <c r="F77" s="42">
        <v>19.95</v>
      </c>
      <c r="G77" s="121">
        <f t="shared" si="1"/>
        <v>0</v>
      </c>
    </row>
    <row r="78" spans="1:7" x14ac:dyDescent="0.3">
      <c r="A78" s="43">
        <v>2</v>
      </c>
      <c r="B78" s="101"/>
      <c r="C78" s="43" t="s">
        <v>361</v>
      </c>
      <c r="D78" s="43" t="s">
        <v>94</v>
      </c>
      <c r="E78" s="44" t="s">
        <v>362</v>
      </c>
      <c r="F78" s="42">
        <v>15.95</v>
      </c>
      <c r="G78" s="121">
        <f t="shared" si="1"/>
        <v>0</v>
      </c>
    </row>
    <row r="79" spans="1:7" x14ac:dyDescent="0.3">
      <c r="A79" s="43">
        <v>2</v>
      </c>
      <c r="B79" s="101"/>
      <c r="C79" s="43" t="s">
        <v>258</v>
      </c>
      <c r="D79" s="43" t="s">
        <v>94</v>
      </c>
      <c r="E79" s="44" t="s">
        <v>431</v>
      </c>
      <c r="F79" s="42">
        <v>9.9499999999999993</v>
      </c>
      <c r="G79" s="121">
        <f t="shared" si="1"/>
        <v>0</v>
      </c>
    </row>
    <row r="80" spans="1:7" x14ac:dyDescent="0.3">
      <c r="A80" s="43">
        <v>1</v>
      </c>
      <c r="B80" s="101"/>
      <c r="C80" s="43" t="s">
        <v>363</v>
      </c>
      <c r="D80" s="103" t="s">
        <v>94</v>
      </c>
      <c r="E80" s="44" t="s">
        <v>364</v>
      </c>
      <c r="F80" s="42">
        <v>16.95</v>
      </c>
      <c r="G80" s="121">
        <f t="shared" si="1"/>
        <v>0</v>
      </c>
    </row>
    <row r="81" spans="1:7" x14ac:dyDescent="0.3">
      <c r="A81" s="43">
        <v>1</v>
      </c>
      <c r="B81" s="101"/>
      <c r="C81" s="43" t="s">
        <v>261</v>
      </c>
      <c r="D81" s="43" t="s">
        <v>225</v>
      </c>
      <c r="E81" s="44" t="s">
        <v>456</v>
      </c>
      <c r="F81" s="42">
        <v>13.6</v>
      </c>
      <c r="G81" s="121">
        <f t="shared" si="1"/>
        <v>0</v>
      </c>
    </row>
    <row r="82" spans="1:7" x14ac:dyDescent="0.3">
      <c r="A82" s="43">
        <v>2</v>
      </c>
      <c r="B82" s="101"/>
      <c r="C82" s="43" t="s">
        <v>264</v>
      </c>
      <c r="D82" s="43" t="s">
        <v>225</v>
      </c>
      <c r="E82" s="44" t="s">
        <v>457</v>
      </c>
      <c r="F82" s="42">
        <v>11.03</v>
      </c>
      <c r="G82" s="121">
        <f t="shared" si="1"/>
        <v>0</v>
      </c>
    </row>
    <row r="83" spans="1:7" x14ac:dyDescent="0.3">
      <c r="A83" s="43">
        <v>2</v>
      </c>
      <c r="B83" s="101"/>
      <c r="C83" s="43" t="s">
        <v>265</v>
      </c>
      <c r="D83" s="43" t="s">
        <v>225</v>
      </c>
      <c r="E83" s="44" t="s">
        <v>458</v>
      </c>
      <c r="F83" s="42">
        <v>13.13</v>
      </c>
      <c r="G83" s="121">
        <f t="shared" si="1"/>
        <v>0</v>
      </c>
    </row>
    <row r="84" spans="1:7" x14ac:dyDescent="0.3">
      <c r="A84" s="43">
        <v>2</v>
      </c>
      <c r="B84" s="101"/>
      <c r="C84" s="43" t="s">
        <v>266</v>
      </c>
      <c r="D84" s="43" t="s">
        <v>94</v>
      </c>
      <c r="E84" s="44" t="s">
        <v>459</v>
      </c>
      <c r="F84" s="42">
        <v>16.95</v>
      </c>
      <c r="G84" s="121">
        <f t="shared" si="1"/>
        <v>0</v>
      </c>
    </row>
    <row r="85" spans="1:7" x14ac:dyDescent="0.3">
      <c r="A85" s="43">
        <v>2</v>
      </c>
      <c r="B85" s="101"/>
      <c r="C85" s="43" t="s">
        <v>267</v>
      </c>
      <c r="D85" s="43" t="s">
        <v>94</v>
      </c>
      <c r="E85" s="44" t="s">
        <v>460</v>
      </c>
      <c r="F85" s="42">
        <v>18.95</v>
      </c>
      <c r="G85" s="121">
        <f t="shared" si="1"/>
        <v>0</v>
      </c>
    </row>
    <row r="86" spans="1:7" x14ac:dyDescent="0.3">
      <c r="A86" s="43">
        <v>1</v>
      </c>
      <c r="B86" s="101"/>
      <c r="C86" s="43" t="s">
        <v>365</v>
      </c>
      <c r="D86" s="43" t="s">
        <v>94</v>
      </c>
      <c r="E86" s="44" t="s">
        <v>462</v>
      </c>
      <c r="F86" s="42">
        <v>29.95</v>
      </c>
      <c r="G86" s="121">
        <f t="shared" si="1"/>
        <v>0</v>
      </c>
    </row>
    <row r="87" spans="1:7" x14ac:dyDescent="0.3">
      <c r="A87" s="43">
        <v>1</v>
      </c>
      <c r="B87" s="101"/>
      <c r="C87" s="43" t="s">
        <v>366</v>
      </c>
      <c r="D87" s="43" t="s">
        <v>94</v>
      </c>
      <c r="E87" s="44" t="s">
        <v>463</v>
      </c>
      <c r="F87" s="42">
        <v>17.95</v>
      </c>
      <c r="G87" s="121">
        <f t="shared" si="1"/>
        <v>0</v>
      </c>
    </row>
    <row r="88" spans="1:7" x14ac:dyDescent="0.3">
      <c r="A88" s="43">
        <v>1</v>
      </c>
      <c r="B88" s="100"/>
      <c r="C88" s="43" t="s">
        <v>367</v>
      </c>
      <c r="D88" s="43" t="s">
        <v>21</v>
      </c>
      <c r="E88" s="44" t="s">
        <v>464</v>
      </c>
      <c r="F88" s="42">
        <v>6</v>
      </c>
      <c r="G88" s="121">
        <f t="shared" si="1"/>
        <v>0</v>
      </c>
    </row>
    <row r="89" spans="1:7" x14ac:dyDescent="0.3">
      <c r="A89" s="43">
        <v>1</v>
      </c>
      <c r="B89" s="101"/>
      <c r="C89" s="125" t="s">
        <v>368</v>
      </c>
      <c r="D89" s="43" t="s">
        <v>21</v>
      </c>
      <c r="E89" s="44" t="s">
        <v>465</v>
      </c>
      <c r="F89" s="42">
        <v>15.95</v>
      </c>
      <c r="G89" s="121">
        <f t="shared" si="1"/>
        <v>0</v>
      </c>
    </row>
    <row r="90" spans="1:7" x14ac:dyDescent="0.3">
      <c r="A90" s="43">
        <v>1</v>
      </c>
      <c r="B90" s="101"/>
      <c r="C90" s="43" t="s">
        <v>273</v>
      </c>
      <c r="D90" s="43" t="s">
        <v>21</v>
      </c>
      <c r="E90" s="44" t="s">
        <v>447</v>
      </c>
      <c r="F90" s="42">
        <v>1.95</v>
      </c>
      <c r="G90" s="121">
        <f t="shared" si="1"/>
        <v>0</v>
      </c>
    </row>
    <row r="91" spans="1:7" ht="17.399999999999999" x14ac:dyDescent="0.3">
      <c r="A91" s="260" t="s">
        <v>16</v>
      </c>
      <c r="B91" s="261"/>
      <c r="C91" s="261"/>
      <c r="D91" s="261"/>
      <c r="E91" s="261"/>
      <c r="F91" s="262"/>
      <c r="G91" s="12">
        <f>SUM(G70:G90)</f>
        <v>0</v>
      </c>
    </row>
    <row r="92" spans="1:7" x14ac:dyDescent="0.3">
      <c r="A92" s="283"/>
      <c r="B92" s="284"/>
      <c r="C92" s="284"/>
      <c r="D92" s="284"/>
      <c r="E92" s="284"/>
      <c r="F92" s="284"/>
      <c r="G92" s="285"/>
    </row>
    <row r="93" spans="1:7" ht="17.399999999999999" x14ac:dyDescent="0.3">
      <c r="A93" s="260" t="s">
        <v>17</v>
      </c>
      <c r="B93" s="261"/>
      <c r="C93" s="261"/>
      <c r="D93" s="261"/>
      <c r="E93" s="261"/>
      <c r="F93" s="262"/>
      <c r="G93" s="12">
        <f>G68+G91</f>
        <v>0</v>
      </c>
    </row>
    <row r="94" spans="1:7" ht="17.399999999999999" x14ac:dyDescent="0.3">
      <c r="A94" s="286" t="s">
        <v>18</v>
      </c>
      <c r="B94" s="287"/>
      <c r="C94" s="287"/>
      <c r="D94" s="287"/>
      <c r="E94" s="287"/>
      <c r="F94" s="288"/>
      <c r="G94" s="13">
        <f>G93*0.12</f>
        <v>0</v>
      </c>
    </row>
    <row r="95" spans="1:7" ht="17.399999999999999" x14ac:dyDescent="0.3">
      <c r="A95" s="260" t="s">
        <v>19</v>
      </c>
      <c r="B95" s="261"/>
      <c r="C95" s="261"/>
      <c r="D95" s="261"/>
      <c r="E95" s="261"/>
      <c r="F95" s="262"/>
      <c r="G95" s="13">
        <f>SUM(G93:G94)</f>
        <v>0</v>
      </c>
    </row>
    <row r="96" spans="1:7"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row r="107" spans="1:1" x14ac:dyDescent="0.3">
      <c r="A107" s="5"/>
    </row>
    <row r="108" spans="1:1" x14ac:dyDescent="0.3">
      <c r="A108" s="5"/>
    </row>
    <row r="109" spans="1:1" x14ac:dyDescent="0.3">
      <c r="A109" s="5"/>
    </row>
  </sheetData>
  <sheetProtection algorithmName="SHA-512" hashValue="Gy7iCMQ0ZauzAQeoBzmWbwUge3n9Sw1Fq5fpDeZcKb7q30JvPuAKNqhygBA7MOM+kWjm3ReeY/YVkgTSL+4FVQ==" saltValue="D+8WVwKlwFMeC0bwgaowFQ==" spinCount="100000" sheet="1" objects="1" scenarios="1"/>
  <mergeCells count="19">
    <mergeCell ref="A2:G2"/>
    <mergeCell ref="A1:G1"/>
    <mergeCell ref="A4:G4"/>
    <mergeCell ref="A60:F60"/>
    <mergeCell ref="A61:F61"/>
    <mergeCell ref="A65:G65"/>
    <mergeCell ref="A62:F62"/>
    <mergeCell ref="A3:G3"/>
    <mergeCell ref="A7:F7"/>
    <mergeCell ref="A8:G8"/>
    <mergeCell ref="A58:F58"/>
    <mergeCell ref="A59:G59"/>
    <mergeCell ref="A95:F95"/>
    <mergeCell ref="A68:F68"/>
    <mergeCell ref="A69:G69"/>
    <mergeCell ref="A91:F91"/>
    <mergeCell ref="A92:G92"/>
    <mergeCell ref="A93:F93"/>
    <mergeCell ref="A94:F94"/>
  </mergeCells>
  <hyperlinks>
    <hyperlink ref="A1" r:id="rId1"/>
    <hyperlink ref="A1:G1" r:id="rId2" display="https://lab-aids.com/high-school-curriculum/curriculum-for-agricultural-science-education-case"/>
  </hyperlinks>
  <printOptions horizontalCentered="1" verticalCentered="1"/>
  <pageMargins left="0.7" right="0.7" top="0.75" bottom="0.75" header="0.3" footer="0.3"/>
  <pageSetup scale="58" orientation="portrait" r:id="rId3"/>
  <headerFooter>
    <oddFooter>&amp;CCurriculum for Agricultural Science Education © 2019 AFNR – Lab-Aids – Page &amp;P</oddFooter>
  </headerFooter>
  <rowBreaks count="1" manualBreakCount="1">
    <brk id="62" max="6"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showGridLines="0" view="pageLayout" zoomScaleNormal="100" workbookViewId="0">
      <selection activeCell="A2" sqref="A2:F2"/>
    </sheetView>
  </sheetViews>
  <sheetFormatPr defaultColWidth="8.6640625" defaultRowHeight="14.4" x14ac:dyDescent="0.3"/>
  <cols>
    <col min="1" max="1" width="14" style="90" customWidth="1"/>
    <col min="2" max="2" width="9.109375" style="90" customWidth="1"/>
    <col min="3" max="3" width="11.5546875" style="5" customWidth="1"/>
    <col min="4" max="4" width="33.6640625" style="5" customWidth="1"/>
    <col min="5" max="5" width="15.33203125" style="5" customWidth="1"/>
    <col min="6" max="6" width="15.109375" style="5" customWidth="1"/>
    <col min="7" max="8" width="9.109375" style="5" customWidth="1"/>
    <col min="9" max="9" width="18" style="5" customWidth="1"/>
    <col min="10" max="251" width="9.109375" style="5" customWidth="1"/>
    <col min="252" max="252" width="8.33203125" style="5" customWidth="1"/>
    <col min="253" max="16384" width="8.6640625" style="5"/>
  </cols>
  <sheetData>
    <row r="1" spans="1:9" ht="93.75" customHeight="1" x14ac:dyDescent="0.3">
      <c r="A1" s="302"/>
      <c r="B1" s="302"/>
      <c r="C1" s="209"/>
      <c r="D1" s="209"/>
      <c r="E1" s="209"/>
      <c r="F1" s="209"/>
    </row>
    <row r="2" spans="1:9" s="47" customFormat="1" ht="38.25" customHeight="1" x14ac:dyDescent="0.3">
      <c r="A2" s="299" t="s">
        <v>520</v>
      </c>
      <c r="B2" s="299"/>
      <c r="C2" s="300"/>
      <c r="D2" s="300"/>
      <c r="E2" s="300"/>
      <c r="F2" s="300"/>
      <c r="G2" s="91"/>
      <c r="H2" s="91"/>
      <c r="I2" s="91"/>
    </row>
    <row r="3" spans="1:9" s="47" customFormat="1" ht="66" customHeight="1" x14ac:dyDescent="0.3">
      <c r="A3" s="301" t="s">
        <v>286</v>
      </c>
      <c r="B3" s="301"/>
      <c r="C3" s="300"/>
      <c r="D3" s="300"/>
      <c r="E3" s="300"/>
      <c r="F3" s="300"/>
    </row>
    <row r="4" spans="1:9" s="47" customFormat="1" ht="30.75" customHeight="1" x14ac:dyDescent="0.5">
      <c r="A4" s="289" t="s">
        <v>8</v>
      </c>
      <c r="B4" s="289"/>
      <c r="C4" s="289"/>
      <c r="D4" s="289"/>
      <c r="E4" s="289"/>
      <c r="F4" s="303"/>
    </row>
    <row r="5" spans="1:9" s="50" customFormat="1" ht="39.75" customHeight="1" x14ac:dyDescent="0.25">
      <c r="A5" s="25" t="s">
        <v>2</v>
      </c>
      <c r="B5" s="25" t="s">
        <v>6</v>
      </c>
      <c r="C5" s="6" t="s">
        <v>14</v>
      </c>
      <c r="D5" s="6" t="s">
        <v>1</v>
      </c>
      <c r="E5" s="6" t="s">
        <v>295</v>
      </c>
      <c r="F5" s="6" t="s">
        <v>299</v>
      </c>
    </row>
    <row r="6" spans="1:9" s="50" customFormat="1" ht="13.8" x14ac:dyDescent="0.25">
      <c r="A6" s="28">
        <v>10</v>
      </c>
      <c r="B6" s="93"/>
      <c r="C6" s="28" t="s">
        <v>310</v>
      </c>
      <c r="D6" s="29" t="s">
        <v>309</v>
      </c>
      <c r="E6" s="49">
        <v>329</v>
      </c>
      <c r="F6" s="49">
        <f>SUM(B6*E6)</f>
        <v>0</v>
      </c>
    </row>
    <row r="7" spans="1:9" s="50" customFormat="1" ht="13.8" x14ac:dyDescent="0.25">
      <c r="A7" s="28">
        <v>10</v>
      </c>
      <c r="B7" s="93"/>
      <c r="C7" s="28" t="s">
        <v>278</v>
      </c>
      <c r="D7" s="29" t="s">
        <v>65</v>
      </c>
      <c r="E7" s="49">
        <v>269</v>
      </c>
      <c r="F7" s="49">
        <f t="shared" ref="F7:F23" si="0">SUM(B7*E7)</f>
        <v>0</v>
      </c>
    </row>
    <row r="8" spans="1:9" s="50" customFormat="1" ht="13.8" x14ac:dyDescent="0.25">
      <c r="A8" s="28">
        <v>10</v>
      </c>
      <c r="B8" s="93"/>
      <c r="C8" s="28" t="s">
        <v>394</v>
      </c>
      <c r="D8" s="29" t="s">
        <v>395</v>
      </c>
      <c r="E8" s="49">
        <v>5</v>
      </c>
      <c r="F8" s="49">
        <f t="shared" si="0"/>
        <v>0</v>
      </c>
    </row>
    <row r="9" spans="1:9" s="50" customFormat="1" ht="13.8" x14ac:dyDescent="0.25">
      <c r="A9" s="28">
        <v>10</v>
      </c>
      <c r="B9" s="93"/>
      <c r="C9" s="28" t="s">
        <v>279</v>
      </c>
      <c r="D9" s="29" t="s">
        <v>66</v>
      </c>
      <c r="E9" s="49">
        <v>109</v>
      </c>
      <c r="F9" s="49">
        <f t="shared" si="0"/>
        <v>0</v>
      </c>
    </row>
    <row r="10" spans="1:9" s="50" customFormat="1" ht="13.8" x14ac:dyDescent="0.25">
      <c r="A10" s="45">
        <v>10</v>
      </c>
      <c r="B10" s="98"/>
      <c r="C10" s="45" t="s">
        <v>280</v>
      </c>
      <c r="D10" s="44" t="s">
        <v>67</v>
      </c>
      <c r="E10" s="171">
        <v>99</v>
      </c>
      <c r="F10" s="171">
        <f t="shared" si="0"/>
        <v>0</v>
      </c>
    </row>
    <row r="11" spans="1:9" s="50" customFormat="1" ht="13.8" x14ac:dyDescent="0.25">
      <c r="A11" s="43">
        <v>10</v>
      </c>
      <c r="B11" s="98"/>
      <c r="C11" s="102" t="s">
        <v>332</v>
      </c>
      <c r="D11" s="44" t="s">
        <v>477</v>
      </c>
      <c r="E11" s="172">
        <v>299</v>
      </c>
      <c r="F11" s="121">
        <f>SUM(B11*E11)</f>
        <v>0</v>
      </c>
    </row>
    <row r="12" spans="1:9" s="50" customFormat="1" ht="13.8" x14ac:dyDescent="0.25">
      <c r="A12" s="28">
        <v>10</v>
      </c>
      <c r="B12" s="93"/>
      <c r="C12" s="28" t="s">
        <v>478</v>
      </c>
      <c r="D12" s="29" t="s">
        <v>476</v>
      </c>
      <c r="E12" s="49">
        <v>88</v>
      </c>
      <c r="F12" s="49">
        <f t="shared" si="0"/>
        <v>0</v>
      </c>
    </row>
    <row r="13" spans="1:9" s="50" customFormat="1" ht="14.25" customHeight="1" x14ac:dyDescent="0.25">
      <c r="A13" s="28">
        <v>10</v>
      </c>
      <c r="B13" s="93"/>
      <c r="C13" s="28" t="s">
        <v>281</v>
      </c>
      <c r="D13" s="29" t="s">
        <v>369</v>
      </c>
      <c r="E13" s="49">
        <v>99</v>
      </c>
      <c r="F13" s="49">
        <f t="shared" si="0"/>
        <v>0</v>
      </c>
    </row>
    <row r="14" spans="1:9" s="50" customFormat="1" ht="13.8" x14ac:dyDescent="0.25">
      <c r="A14" s="28">
        <v>1</v>
      </c>
      <c r="B14" s="93"/>
      <c r="C14" s="28" t="s">
        <v>408</v>
      </c>
      <c r="D14" s="29" t="s">
        <v>407</v>
      </c>
      <c r="E14" s="49">
        <v>29</v>
      </c>
      <c r="F14" s="49">
        <f t="shared" si="0"/>
        <v>0</v>
      </c>
    </row>
    <row r="15" spans="1:9" s="50" customFormat="1" ht="13.8" x14ac:dyDescent="0.25">
      <c r="A15" s="28">
        <v>1</v>
      </c>
      <c r="B15" s="93"/>
      <c r="C15" s="28" t="s">
        <v>396</v>
      </c>
      <c r="D15" s="29" t="s">
        <v>397</v>
      </c>
      <c r="E15" s="49">
        <v>18</v>
      </c>
      <c r="F15" s="49">
        <f t="shared" si="0"/>
        <v>0</v>
      </c>
    </row>
    <row r="16" spans="1:9" s="50" customFormat="1" ht="13.8" x14ac:dyDescent="0.25">
      <c r="A16" s="28">
        <v>20</v>
      </c>
      <c r="B16" s="93"/>
      <c r="C16" s="28" t="s">
        <v>282</v>
      </c>
      <c r="D16" s="29" t="s">
        <v>293</v>
      </c>
      <c r="E16" s="49">
        <v>29</v>
      </c>
      <c r="F16" s="49">
        <f t="shared" si="0"/>
        <v>0</v>
      </c>
    </row>
    <row r="17" spans="1:6" s="50" customFormat="1" ht="13.8" x14ac:dyDescent="0.25">
      <c r="A17" s="28">
        <v>10</v>
      </c>
      <c r="B17" s="93"/>
      <c r="C17" s="28" t="s">
        <v>285</v>
      </c>
      <c r="D17" s="29" t="s">
        <v>68</v>
      </c>
      <c r="E17" s="49">
        <v>112</v>
      </c>
      <c r="F17" s="49">
        <f t="shared" si="0"/>
        <v>0</v>
      </c>
    </row>
    <row r="18" spans="1:6" s="50" customFormat="1" ht="13.8" x14ac:dyDescent="0.25">
      <c r="A18" s="26">
        <v>10</v>
      </c>
      <c r="B18" s="93"/>
      <c r="C18" s="28" t="s">
        <v>398</v>
      </c>
      <c r="D18" s="27" t="s">
        <v>399</v>
      </c>
      <c r="E18" s="49">
        <v>19</v>
      </c>
      <c r="F18" s="49">
        <f t="shared" si="0"/>
        <v>0</v>
      </c>
    </row>
    <row r="19" spans="1:6" s="50" customFormat="1" ht="13.8" x14ac:dyDescent="0.25">
      <c r="A19" s="45" t="s">
        <v>277</v>
      </c>
      <c r="B19" s="98"/>
      <c r="C19" s="26" t="s">
        <v>283</v>
      </c>
      <c r="D19" s="44" t="s">
        <v>227</v>
      </c>
      <c r="E19" s="49">
        <v>5</v>
      </c>
      <c r="F19" s="49">
        <f t="shared" si="0"/>
        <v>0</v>
      </c>
    </row>
    <row r="20" spans="1:6" s="50" customFormat="1" ht="13.8" x14ac:dyDescent="0.25">
      <c r="A20" s="45" t="s">
        <v>277</v>
      </c>
      <c r="B20" s="98"/>
      <c r="C20" s="26" t="s">
        <v>284</v>
      </c>
      <c r="D20" s="44" t="s">
        <v>317</v>
      </c>
      <c r="E20" s="56">
        <v>249</v>
      </c>
      <c r="F20" s="49">
        <f t="shared" si="0"/>
        <v>0</v>
      </c>
    </row>
    <row r="21" spans="1:6" s="50" customFormat="1" ht="13.8" x14ac:dyDescent="0.25">
      <c r="A21" s="45" t="s">
        <v>277</v>
      </c>
      <c r="B21" s="98"/>
      <c r="C21" s="26" t="s">
        <v>316</v>
      </c>
      <c r="D21" s="44" t="s">
        <v>318</v>
      </c>
      <c r="E21" s="56">
        <v>249</v>
      </c>
      <c r="F21" s="49">
        <f t="shared" si="0"/>
        <v>0</v>
      </c>
    </row>
    <row r="22" spans="1:6" s="50" customFormat="1" ht="13.8" x14ac:dyDescent="0.25">
      <c r="A22" s="45" t="s">
        <v>277</v>
      </c>
      <c r="B22" s="98"/>
      <c r="C22" s="26" t="s">
        <v>333</v>
      </c>
      <c r="D22" s="44" t="s">
        <v>331</v>
      </c>
      <c r="E22" s="56">
        <v>79</v>
      </c>
      <c r="F22" s="49">
        <f t="shared" si="0"/>
        <v>0</v>
      </c>
    </row>
    <row r="23" spans="1:6" x14ac:dyDescent="0.3">
      <c r="A23" s="34" t="s">
        <v>277</v>
      </c>
      <c r="B23" s="99"/>
      <c r="C23" s="82" t="s">
        <v>400</v>
      </c>
      <c r="D23" s="44" t="s">
        <v>315</v>
      </c>
      <c r="E23" s="56">
        <v>129</v>
      </c>
      <c r="F23" s="49">
        <f t="shared" si="0"/>
        <v>0</v>
      </c>
    </row>
    <row r="24" spans="1:6" x14ac:dyDescent="0.3">
      <c r="A24" s="83"/>
      <c r="B24" s="62"/>
      <c r="C24" s="87"/>
      <c r="D24" s="88"/>
      <c r="E24" s="89"/>
    </row>
    <row r="25" spans="1:6" s="47" customFormat="1" ht="16.8" x14ac:dyDescent="0.3">
      <c r="A25" s="306" t="s">
        <v>16</v>
      </c>
      <c r="B25" s="307"/>
      <c r="C25" s="307"/>
      <c r="D25" s="307"/>
      <c r="E25" s="308"/>
      <c r="F25" s="84">
        <f>SUM(F6:F23)</f>
        <v>0</v>
      </c>
    </row>
    <row r="26" spans="1:6" s="47" customFormat="1" ht="17.399999999999999" x14ac:dyDescent="0.3">
      <c r="A26" s="260" t="s">
        <v>302</v>
      </c>
      <c r="B26" s="284"/>
      <c r="C26" s="284"/>
      <c r="D26" s="284"/>
      <c r="E26" s="285"/>
      <c r="F26" s="85">
        <f>(F25*0.03)</f>
        <v>0</v>
      </c>
    </row>
    <row r="27" spans="1:6" s="47" customFormat="1" ht="17.399999999999999" x14ac:dyDescent="0.3">
      <c r="A27" s="286" t="s">
        <v>18</v>
      </c>
      <c r="B27" s="309"/>
      <c r="C27" s="309"/>
      <c r="D27" s="309"/>
      <c r="E27" s="310"/>
      <c r="F27" s="86">
        <f>F25*0.02</f>
        <v>0</v>
      </c>
    </row>
    <row r="28" spans="1:6" s="47" customFormat="1" ht="17.399999999999999" x14ac:dyDescent="0.3">
      <c r="A28" s="260" t="s">
        <v>19</v>
      </c>
      <c r="B28" s="309"/>
      <c r="C28" s="309"/>
      <c r="D28" s="309"/>
      <c r="E28" s="310"/>
      <c r="F28" s="86">
        <f>(F25-F26)+F27</f>
        <v>0</v>
      </c>
    </row>
    <row r="29" spans="1:6" x14ac:dyDescent="0.3">
      <c r="A29" s="83"/>
      <c r="B29" s="62"/>
      <c r="C29" s="87"/>
      <c r="D29" s="88"/>
      <c r="E29" s="89"/>
    </row>
    <row r="30" spans="1:6" ht="55.5" customHeight="1" x14ac:dyDescent="0.3">
      <c r="A30" s="299" t="s">
        <v>307</v>
      </c>
      <c r="B30" s="299"/>
      <c r="C30" s="311"/>
      <c r="D30" s="311"/>
      <c r="E30" s="311"/>
      <c r="F30" s="311"/>
    </row>
    <row r="31" spans="1:6" ht="17.399999999999999" x14ac:dyDescent="0.3">
      <c r="A31" s="304" t="s">
        <v>308</v>
      </c>
      <c r="B31" s="305"/>
      <c r="C31" s="305"/>
      <c r="D31" s="305"/>
      <c r="E31" s="305"/>
      <c r="F31" s="305"/>
    </row>
    <row r="32" spans="1:6" x14ac:dyDescent="0.3">
      <c r="A32" s="5"/>
      <c r="B32" s="5"/>
    </row>
    <row r="33" spans="1:6" x14ac:dyDescent="0.3">
      <c r="A33" s="297" t="s">
        <v>311</v>
      </c>
      <c r="B33" s="298"/>
      <c r="C33" s="298"/>
      <c r="D33" s="298"/>
      <c r="E33" s="298"/>
      <c r="F33" s="298"/>
    </row>
    <row r="34" spans="1:6" x14ac:dyDescent="0.3">
      <c r="A34" s="298"/>
      <c r="B34" s="298"/>
      <c r="C34" s="298"/>
      <c r="D34" s="298"/>
      <c r="E34" s="298"/>
      <c r="F34" s="298"/>
    </row>
    <row r="35" spans="1:6" x14ac:dyDescent="0.3">
      <c r="A35" s="298"/>
      <c r="B35" s="298"/>
      <c r="C35" s="298"/>
      <c r="D35" s="298"/>
      <c r="E35" s="298"/>
      <c r="F35" s="298"/>
    </row>
    <row r="36" spans="1:6" x14ac:dyDescent="0.3">
      <c r="A36" s="298"/>
      <c r="B36" s="298"/>
      <c r="C36" s="298"/>
      <c r="D36" s="298"/>
      <c r="E36" s="298"/>
      <c r="F36" s="298"/>
    </row>
  </sheetData>
  <sheetProtection algorithmName="SHA-512" hashValue="SYWMj1agkTk/ldW7TGnq920VD8yyoK3H/1K13XrqovEzcGFsBD82h/gsr9q5x+bngs0iPrqaKO8QCXErFUuYrw==" saltValue="1ApAkomBlU+PLnqUZQwfUw==" spinCount="100000" sheet="1" objects="1" scenarios="1"/>
  <mergeCells count="11">
    <mergeCell ref="A33:F36"/>
    <mergeCell ref="A2:F2"/>
    <mergeCell ref="A3:F3"/>
    <mergeCell ref="A1:F1"/>
    <mergeCell ref="A4:F4"/>
    <mergeCell ref="A31:F31"/>
    <mergeCell ref="A25:E25"/>
    <mergeCell ref="A26:E26"/>
    <mergeCell ref="A27:E27"/>
    <mergeCell ref="A28:E28"/>
    <mergeCell ref="A30:F30"/>
  </mergeCells>
  <hyperlinks>
    <hyperlink ref="A31" r:id="rId1" display="CASE Store"/>
    <hyperlink ref="A31:F31" r:id="rId2" display="CASE Store."/>
  </hyperlinks>
  <printOptions horizontalCentered="1" verticalCentered="1"/>
  <pageMargins left="0.7" right="0.7" top="0.75" bottom="0.75" header="0.3" footer="0.3"/>
  <pageSetup scale="89" orientation="portrait" r:id="rId3"/>
  <headerFooter>
    <oddFooter>&amp;CCurriculum for Agricultural Science Education © 2019 AFNR – Vernier – Page &amp;P</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1"/>
  <sheetViews>
    <sheetView showGridLines="0" view="pageLayout" zoomScaleNormal="100" workbookViewId="0">
      <selection activeCell="A4" sqref="A4:G4"/>
    </sheetView>
  </sheetViews>
  <sheetFormatPr defaultColWidth="8.6640625" defaultRowHeight="14.4" x14ac:dyDescent="0.3"/>
  <cols>
    <col min="1" max="1" width="14" style="185" customWidth="1"/>
    <col min="2" max="2" width="9" style="5" customWidth="1"/>
    <col min="3" max="3" width="10.88671875" style="67" customWidth="1"/>
    <col min="4" max="4" width="8" style="5" customWidth="1"/>
    <col min="5" max="5" width="45.44140625" style="5" customWidth="1"/>
    <col min="6" max="6" width="10" style="5" customWidth="1"/>
    <col min="7" max="7" width="15.6640625" style="5" customWidth="1"/>
    <col min="8" max="10" width="9.109375" style="5" hidden="1" customWidth="1"/>
    <col min="11" max="253" width="9.109375" style="5" customWidth="1"/>
    <col min="254" max="254" width="8.33203125" style="5" customWidth="1"/>
    <col min="255" max="16384" width="8.6640625" style="5"/>
  </cols>
  <sheetData>
    <row r="1" spans="1:7" ht="86.25" customHeight="1" x14ac:dyDescent="0.3">
      <c r="A1" s="336"/>
      <c r="B1" s="337"/>
      <c r="C1" s="337"/>
      <c r="D1" s="337"/>
      <c r="E1" s="337"/>
      <c r="F1" s="337"/>
      <c r="G1" s="337"/>
    </row>
    <row r="2" spans="1:7" s="47" customFormat="1" ht="63" customHeight="1" x14ac:dyDescent="0.4">
      <c r="A2" s="339" t="s">
        <v>528</v>
      </c>
      <c r="B2" s="339"/>
      <c r="C2" s="339"/>
      <c r="D2" s="339"/>
      <c r="E2" s="339"/>
      <c r="F2" s="339"/>
      <c r="G2" s="340"/>
    </row>
    <row r="3" spans="1:7" s="47" customFormat="1" ht="27" customHeight="1" x14ac:dyDescent="0.4">
      <c r="A3" s="339" t="s">
        <v>514</v>
      </c>
      <c r="B3" s="339"/>
      <c r="C3" s="339"/>
      <c r="D3" s="339"/>
      <c r="E3" s="339"/>
      <c r="F3" s="339"/>
      <c r="G3" s="341"/>
    </row>
    <row r="4" spans="1:7" s="47" customFormat="1" ht="25.5" customHeight="1" x14ac:dyDescent="0.4">
      <c r="A4" s="312" t="s">
        <v>633</v>
      </c>
      <c r="B4" s="338"/>
      <c r="C4" s="338"/>
      <c r="D4" s="338"/>
      <c r="E4" s="338"/>
      <c r="F4" s="338"/>
      <c r="G4" s="338"/>
    </row>
    <row r="5" spans="1:7" s="47" customFormat="1" ht="25.5" customHeight="1" x14ac:dyDescent="0.4">
      <c r="A5" s="312" t="s">
        <v>401</v>
      </c>
      <c r="B5" s="312"/>
      <c r="C5" s="312"/>
      <c r="D5" s="312"/>
      <c r="E5" s="312"/>
      <c r="F5" s="312"/>
      <c r="G5" s="312"/>
    </row>
    <row r="6" spans="1:7" s="47" customFormat="1" ht="47.25" customHeight="1" x14ac:dyDescent="0.4">
      <c r="A6" s="312" t="s">
        <v>402</v>
      </c>
      <c r="B6" s="312"/>
      <c r="C6" s="312"/>
      <c r="D6" s="312"/>
      <c r="E6" s="312"/>
      <c r="F6" s="312"/>
      <c r="G6" s="312"/>
    </row>
    <row r="7" spans="1:7" s="47" customFormat="1" ht="30.75" customHeight="1" x14ac:dyDescent="0.4">
      <c r="A7" s="313" t="s">
        <v>287</v>
      </c>
      <c r="B7" s="314"/>
      <c r="C7" s="314"/>
      <c r="D7" s="314"/>
      <c r="E7" s="314"/>
      <c r="F7" s="315"/>
      <c r="G7" s="48"/>
    </row>
    <row r="8" spans="1:7" s="47" customFormat="1" ht="15" customHeight="1" x14ac:dyDescent="0.4">
      <c r="A8" s="249" t="s">
        <v>230</v>
      </c>
      <c r="B8" s="250"/>
      <c r="C8" s="235"/>
      <c r="D8" s="253"/>
      <c r="E8" s="253"/>
      <c r="F8" s="253"/>
      <c r="G8" s="48"/>
    </row>
    <row r="9" spans="1:7" s="47" customFormat="1" ht="15" customHeight="1" x14ac:dyDescent="0.4">
      <c r="A9" s="249" t="s">
        <v>231</v>
      </c>
      <c r="B9" s="250"/>
      <c r="C9" s="235"/>
      <c r="D9" s="253"/>
      <c r="E9" s="253"/>
      <c r="F9" s="253"/>
      <c r="G9" s="48"/>
    </row>
    <row r="10" spans="1:7" s="47" customFormat="1" ht="15" customHeight="1" x14ac:dyDescent="0.4">
      <c r="A10" s="249" t="s">
        <v>232</v>
      </c>
      <c r="B10" s="250"/>
      <c r="C10" s="251"/>
      <c r="D10" s="252"/>
      <c r="E10" s="252"/>
      <c r="F10" s="252"/>
      <c r="G10" s="48"/>
    </row>
    <row r="11" spans="1:7" s="47" customFormat="1" ht="15" customHeight="1" x14ac:dyDescent="0.4">
      <c r="A11" s="249" t="s">
        <v>233</v>
      </c>
      <c r="B11" s="250"/>
      <c r="C11" s="235"/>
      <c r="D11" s="253"/>
      <c r="E11" s="253"/>
      <c r="F11" s="253"/>
      <c r="G11" s="48"/>
    </row>
    <row r="12" spans="1:7" s="47" customFormat="1" ht="15" customHeight="1" x14ac:dyDescent="0.4">
      <c r="A12" s="249" t="s">
        <v>374</v>
      </c>
      <c r="B12" s="250"/>
      <c r="C12" s="235"/>
      <c r="D12" s="253"/>
      <c r="E12" s="253"/>
      <c r="F12" s="253"/>
      <c r="G12" s="48"/>
    </row>
    <row r="13" spans="1:7" s="47" customFormat="1" ht="15" customHeight="1" x14ac:dyDescent="0.4">
      <c r="A13" s="245" t="s">
        <v>234</v>
      </c>
      <c r="B13" s="246"/>
      <c r="C13" s="246"/>
      <c r="D13" s="247"/>
      <c r="E13" s="245" t="s">
        <v>235</v>
      </c>
      <c r="F13" s="248"/>
      <c r="G13" s="48"/>
    </row>
    <row r="14" spans="1:7" s="47" customFormat="1" ht="15" customHeight="1" x14ac:dyDescent="0.4">
      <c r="A14" s="241"/>
      <c r="B14" s="242"/>
      <c r="C14" s="242"/>
      <c r="D14" s="243"/>
      <c r="E14" s="244"/>
      <c r="F14" s="243"/>
      <c r="G14" s="48"/>
    </row>
    <row r="15" spans="1:7" s="47" customFormat="1" ht="15" customHeight="1" x14ac:dyDescent="0.4">
      <c r="A15" s="231" t="s">
        <v>236</v>
      </c>
      <c r="B15" s="232"/>
      <c r="C15" s="232"/>
      <c r="D15" s="233"/>
      <c r="E15" s="231" t="s">
        <v>237</v>
      </c>
      <c r="F15" s="234"/>
      <c r="G15" s="48"/>
    </row>
    <row r="16" spans="1:7" s="47" customFormat="1" ht="15" customHeight="1" x14ac:dyDescent="0.4">
      <c r="A16" s="241"/>
      <c r="B16" s="242"/>
      <c r="C16" s="242"/>
      <c r="D16" s="243"/>
      <c r="E16" s="244"/>
      <c r="F16" s="243"/>
      <c r="G16" s="48"/>
    </row>
    <row r="17" spans="1:10" s="47" customFormat="1" ht="15" customHeight="1" x14ac:dyDescent="0.4">
      <c r="A17" s="231" t="s">
        <v>237</v>
      </c>
      <c r="B17" s="232"/>
      <c r="C17" s="232"/>
      <c r="D17" s="233"/>
      <c r="E17" s="231" t="s">
        <v>237</v>
      </c>
      <c r="F17" s="234"/>
      <c r="G17" s="48"/>
    </row>
    <row r="18" spans="1:10" s="47" customFormat="1" ht="15" customHeight="1" x14ac:dyDescent="0.4">
      <c r="A18" s="241"/>
      <c r="B18" s="242"/>
      <c r="C18" s="242"/>
      <c r="D18" s="243"/>
      <c r="E18" s="244"/>
      <c r="F18" s="243"/>
      <c r="G18" s="48"/>
    </row>
    <row r="19" spans="1:10" s="47" customFormat="1" ht="15" customHeight="1" x14ac:dyDescent="0.4">
      <c r="A19" s="231" t="s">
        <v>238</v>
      </c>
      <c r="B19" s="232"/>
      <c r="C19" s="232"/>
      <c r="D19" s="233"/>
      <c r="E19" s="231" t="s">
        <v>238</v>
      </c>
      <c r="F19" s="234"/>
      <c r="G19" s="48"/>
    </row>
    <row r="20" spans="1:10" s="47" customFormat="1" ht="15" customHeight="1" x14ac:dyDescent="0.4">
      <c r="A20" s="235"/>
      <c r="B20" s="236"/>
      <c r="C20" s="237"/>
      <c r="D20" s="238"/>
      <c r="E20" s="180"/>
      <c r="F20" s="182"/>
      <c r="G20" s="48"/>
    </row>
    <row r="21" spans="1:10" s="47" customFormat="1" ht="15" customHeight="1" x14ac:dyDescent="0.4">
      <c r="A21" s="239" t="s">
        <v>239</v>
      </c>
      <c r="B21" s="240"/>
      <c r="C21" s="231" t="s">
        <v>240</v>
      </c>
      <c r="D21" s="233"/>
      <c r="E21" s="181" t="s">
        <v>239</v>
      </c>
      <c r="F21" s="181" t="s">
        <v>240</v>
      </c>
      <c r="G21" s="48"/>
    </row>
    <row r="22" spans="1:10" s="47" customFormat="1" ht="15" customHeight="1" x14ac:dyDescent="0.4">
      <c r="A22" s="57"/>
      <c r="B22" s="186"/>
      <c r="C22" s="60"/>
      <c r="D22" s="186"/>
      <c r="E22" s="57"/>
      <c r="F22" s="57"/>
      <c r="G22" s="48"/>
    </row>
    <row r="23" spans="1:10" s="47" customFormat="1" ht="31.5" customHeight="1" x14ac:dyDescent="0.5">
      <c r="A23" s="289" t="s">
        <v>8</v>
      </c>
      <c r="B23" s="289"/>
      <c r="C23" s="289"/>
      <c r="D23" s="289"/>
      <c r="E23" s="289"/>
      <c r="F23" s="289"/>
      <c r="G23" s="335"/>
    </row>
    <row r="24" spans="1:10" s="50" customFormat="1" ht="26.4" x14ac:dyDescent="0.25">
      <c r="A24" s="25" t="s">
        <v>2</v>
      </c>
      <c r="B24" s="6" t="s">
        <v>6</v>
      </c>
      <c r="C24" s="6" t="s">
        <v>14</v>
      </c>
      <c r="D24" s="6" t="s">
        <v>0</v>
      </c>
      <c r="E24" s="6" t="s">
        <v>1</v>
      </c>
      <c r="F24" s="6" t="s">
        <v>15</v>
      </c>
      <c r="G24" s="6" t="s">
        <v>20</v>
      </c>
    </row>
    <row r="25" spans="1:10" s="50" customFormat="1" x14ac:dyDescent="0.25">
      <c r="A25" s="28">
        <v>10</v>
      </c>
      <c r="B25" s="94"/>
      <c r="C25" s="192" t="str">
        <f t="shared" ref="C25:C31" si="0">HYPERLINK(I25,J25)</f>
        <v>470014-518</v>
      </c>
      <c r="D25" s="28" t="s">
        <v>3</v>
      </c>
      <c r="E25" s="29" t="s">
        <v>410</v>
      </c>
      <c r="F25" s="30">
        <v>475</v>
      </c>
      <c r="G25" s="49">
        <f t="shared" ref="G25:G31" si="1">B25*F25</f>
        <v>0</v>
      </c>
      <c r="H25" s="50" t="s">
        <v>538</v>
      </c>
      <c r="I25" s="50" t="s">
        <v>631</v>
      </c>
      <c r="J25" s="92" t="s">
        <v>630</v>
      </c>
    </row>
    <row r="26" spans="1:10" s="50" customFormat="1" x14ac:dyDescent="0.25">
      <c r="A26" s="28">
        <v>4</v>
      </c>
      <c r="B26" s="94"/>
      <c r="C26" s="192" t="str">
        <f t="shared" si="0"/>
        <v>470003-234</v>
      </c>
      <c r="D26" s="28" t="s">
        <v>3</v>
      </c>
      <c r="E26" s="29" t="s">
        <v>411</v>
      </c>
      <c r="F26" s="30">
        <v>369.95</v>
      </c>
      <c r="G26" s="49">
        <f t="shared" si="1"/>
        <v>0</v>
      </c>
      <c r="H26" s="50" t="s">
        <v>538</v>
      </c>
      <c r="I26" s="50" t="s">
        <v>629</v>
      </c>
      <c r="J26" s="92" t="s">
        <v>628</v>
      </c>
    </row>
    <row r="27" spans="1:10" s="50" customFormat="1" x14ac:dyDescent="0.25">
      <c r="A27" s="28">
        <v>5</v>
      </c>
      <c r="B27" s="94"/>
      <c r="C27" s="192" t="str">
        <f t="shared" si="0"/>
        <v>470015-810</v>
      </c>
      <c r="D27" s="28" t="s">
        <v>3</v>
      </c>
      <c r="E27" s="29" t="s">
        <v>22</v>
      </c>
      <c r="F27" s="30">
        <v>519.95000000000005</v>
      </c>
      <c r="G27" s="49">
        <f t="shared" si="1"/>
        <v>0</v>
      </c>
      <c r="H27" s="50" t="s">
        <v>538</v>
      </c>
      <c r="I27" s="50" t="s">
        <v>627</v>
      </c>
      <c r="J27" s="61" t="s">
        <v>626</v>
      </c>
    </row>
    <row r="28" spans="1:10" s="47" customFormat="1" x14ac:dyDescent="0.25">
      <c r="A28" s="28">
        <v>1</v>
      </c>
      <c r="B28" s="94"/>
      <c r="C28" s="192" t="str">
        <f t="shared" si="0"/>
        <v>470020-304</v>
      </c>
      <c r="D28" s="28" t="s">
        <v>3</v>
      </c>
      <c r="E28" s="29" t="s">
        <v>412</v>
      </c>
      <c r="F28" s="30">
        <v>850</v>
      </c>
      <c r="G28" s="49">
        <f t="shared" si="1"/>
        <v>0</v>
      </c>
      <c r="H28" s="50" t="s">
        <v>538</v>
      </c>
      <c r="I28" s="50" t="s">
        <v>625</v>
      </c>
      <c r="J28" s="61" t="s">
        <v>624</v>
      </c>
    </row>
    <row r="29" spans="1:10" s="50" customFormat="1" x14ac:dyDescent="0.25">
      <c r="A29" s="26">
        <v>10</v>
      </c>
      <c r="B29" s="94"/>
      <c r="C29" s="192" t="str">
        <f t="shared" si="0"/>
        <v>470019-496</v>
      </c>
      <c r="D29" s="133" t="s">
        <v>3</v>
      </c>
      <c r="E29" s="123" t="s">
        <v>10</v>
      </c>
      <c r="F29" s="30">
        <v>25.05</v>
      </c>
      <c r="G29" s="49">
        <f t="shared" si="1"/>
        <v>0</v>
      </c>
      <c r="H29" s="50" t="s">
        <v>538</v>
      </c>
      <c r="I29" s="50" t="s">
        <v>623</v>
      </c>
      <c r="J29" s="111" t="s">
        <v>622</v>
      </c>
    </row>
    <row r="30" spans="1:10" s="50" customFormat="1" x14ac:dyDescent="0.25">
      <c r="A30" s="26">
        <v>10</v>
      </c>
      <c r="B30" s="94"/>
      <c r="C30" s="192" t="str">
        <f t="shared" si="0"/>
        <v>470157-270</v>
      </c>
      <c r="D30" s="133" t="s">
        <v>3</v>
      </c>
      <c r="E30" s="130" t="s">
        <v>419</v>
      </c>
      <c r="F30" s="30">
        <v>9.15</v>
      </c>
      <c r="G30" s="49">
        <f t="shared" si="1"/>
        <v>0</v>
      </c>
      <c r="H30" s="50" t="s">
        <v>538</v>
      </c>
      <c r="I30" s="50" t="s">
        <v>621</v>
      </c>
      <c r="J30" s="134" t="s">
        <v>420</v>
      </c>
    </row>
    <row r="31" spans="1:10" s="47" customFormat="1" x14ac:dyDescent="0.25">
      <c r="A31" s="28">
        <v>2</v>
      </c>
      <c r="B31" s="94"/>
      <c r="C31" s="192" t="str">
        <f t="shared" si="0"/>
        <v>470175-286</v>
      </c>
      <c r="D31" s="28" t="s">
        <v>21</v>
      </c>
      <c r="E31" s="29" t="s">
        <v>296</v>
      </c>
      <c r="F31" s="30">
        <v>45.1</v>
      </c>
      <c r="G31" s="49">
        <f t="shared" si="1"/>
        <v>0</v>
      </c>
      <c r="H31" s="50" t="s">
        <v>538</v>
      </c>
      <c r="I31" s="50" t="s">
        <v>620</v>
      </c>
      <c r="J31" s="61" t="s">
        <v>619</v>
      </c>
    </row>
    <row r="32" spans="1:10" s="47" customFormat="1" ht="17.399999999999999" x14ac:dyDescent="0.3">
      <c r="A32" s="306" t="s">
        <v>16</v>
      </c>
      <c r="B32" s="325"/>
      <c r="C32" s="325"/>
      <c r="D32" s="325"/>
      <c r="E32" s="325"/>
      <c r="F32" s="326"/>
      <c r="G32" s="59">
        <f>SUM(G25:G31)</f>
        <v>0</v>
      </c>
    </row>
    <row r="33" spans="1:10" s="47" customFormat="1" ht="27.75" customHeight="1" x14ac:dyDescent="0.25">
      <c r="A33" s="31"/>
      <c r="B33" s="50"/>
      <c r="C33" s="62"/>
      <c r="D33" s="32"/>
      <c r="E33" s="33"/>
      <c r="F33" s="50"/>
    </row>
    <row r="34" spans="1:10" s="47" customFormat="1" ht="31.5" customHeight="1" x14ac:dyDescent="0.5">
      <c r="A34" s="334" t="s">
        <v>11</v>
      </c>
      <c r="B34" s="334"/>
      <c r="C34" s="334"/>
      <c r="D34" s="334"/>
      <c r="E34" s="334"/>
      <c r="F34" s="334"/>
      <c r="G34" s="334"/>
    </row>
    <row r="35" spans="1:10" s="47" customFormat="1" ht="14.25" customHeight="1" x14ac:dyDescent="0.25">
      <c r="A35" s="332" t="s">
        <v>7</v>
      </c>
      <c r="B35" s="332"/>
      <c r="C35" s="332"/>
      <c r="D35" s="332"/>
      <c r="E35" s="332"/>
      <c r="F35" s="332"/>
      <c r="G35" s="332"/>
    </row>
    <row r="36" spans="1:10" s="50" customFormat="1" ht="13.8" x14ac:dyDescent="0.25">
      <c r="A36" s="333"/>
      <c r="B36" s="333"/>
      <c r="C36" s="333"/>
      <c r="D36" s="333"/>
      <c r="E36" s="333"/>
      <c r="F36" s="333"/>
      <c r="G36" s="333"/>
    </row>
    <row r="37" spans="1:10" s="50" customFormat="1" ht="26.4" x14ac:dyDescent="0.25">
      <c r="A37" s="6" t="s">
        <v>13</v>
      </c>
      <c r="B37" s="6" t="s">
        <v>6</v>
      </c>
      <c r="C37" s="6" t="s">
        <v>14</v>
      </c>
      <c r="D37" s="6" t="s">
        <v>0</v>
      </c>
      <c r="E37" s="6" t="s">
        <v>1</v>
      </c>
      <c r="F37" s="6" t="s">
        <v>15</v>
      </c>
      <c r="G37" s="6" t="s">
        <v>20</v>
      </c>
    </row>
    <row r="38" spans="1:10" s="50" customFormat="1" x14ac:dyDescent="0.3">
      <c r="A38" s="45">
        <v>1</v>
      </c>
      <c r="B38" s="155"/>
      <c r="C38" s="193" t="str">
        <f t="shared" ref="C38:C62" si="2">HYPERLINK(I38,J38)</f>
        <v>470211-368</v>
      </c>
      <c r="D38" s="174" t="s">
        <v>3</v>
      </c>
      <c r="E38" s="175" t="s">
        <v>479</v>
      </c>
      <c r="F38" s="194">
        <v>41.95</v>
      </c>
      <c r="G38" s="171">
        <f t="shared" ref="G38:G64" si="3">B38*F38</f>
        <v>0</v>
      </c>
      <c r="H38" s="50" t="s">
        <v>538</v>
      </c>
      <c r="I38" s="50" t="s">
        <v>618</v>
      </c>
      <c r="J38" s="191" t="s">
        <v>617</v>
      </c>
    </row>
    <row r="39" spans="1:10" s="50" customFormat="1" x14ac:dyDescent="0.3">
      <c r="A39" s="28">
        <v>20</v>
      </c>
      <c r="B39" s="94"/>
      <c r="C39" s="193" t="str">
        <f t="shared" si="2"/>
        <v>470191-188</v>
      </c>
      <c r="D39" s="28" t="s">
        <v>3</v>
      </c>
      <c r="E39" s="29" t="s">
        <v>24</v>
      </c>
      <c r="F39" s="194">
        <v>4.3499999999999996</v>
      </c>
      <c r="G39" s="49">
        <f t="shared" si="3"/>
        <v>0</v>
      </c>
      <c r="H39" s="50" t="s">
        <v>538</v>
      </c>
      <c r="I39" s="50" t="s">
        <v>616</v>
      </c>
      <c r="J39" s="61" t="s">
        <v>615</v>
      </c>
    </row>
    <row r="40" spans="1:10" s="50" customFormat="1" x14ac:dyDescent="0.3">
      <c r="A40" s="28">
        <v>20</v>
      </c>
      <c r="B40" s="94"/>
      <c r="C40" s="193" t="str">
        <f t="shared" si="2"/>
        <v>470211-442</v>
      </c>
      <c r="D40" s="28" t="s">
        <v>3</v>
      </c>
      <c r="E40" s="29" t="s">
        <v>25</v>
      </c>
      <c r="F40" s="194">
        <v>38.950000000000003</v>
      </c>
      <c r="G40" s="49">
        <f t="shared" si="3"/>
        <v>0</v>
      </c>
      <c r="H40" s="50" t="s">
        <v>538</v>
      </c>
      <c r="I40" s="50" t="s">
        <v>614</v>
      </c>
      <c r="J40" s="61" t="s">
        <v>613</v>
      </c>
    </row>
    <row r="41" spans="1:10" s="50" customFormat="1" x14ac:dyDescent="0.3">
      <c r="A41" s="26">
        <v>20</v>
      </c>
      <c r="B41" s="94"/>
      <c r="C41" s="193" t="str">
        <f t="shared" si="2"/>
        <v>470178-140</v>
      </c>
      <c r="D41" s="26" t="s">
        <v>3</v>
      </c>
      <c r="E41" s="123" t="s">
        <v>40</v>
      </c>
      <c r="F41" s="194">
        <v>2.25</v>
      </c>
      <c r="G41" s="49">
        <f t="shared" si="3"/>
        <v>0</v>
      </c>
      <c r="H41" s="50" t="s">
        <v>538</v>
      </c>
      <c r="I41" s="50" t="s">
        <v>612</v>
      </c>
      <c r="J41" s="61" t="s">
        <v>611</v>
      </c>
    </row>
    <row r="42" spans="1:10" s="50" customFormat="1" x14ac:dyDescent="0.3">
      <c r="A42" s="28">
        <v>27</v>
      </c>
      <c r="B42" s="94"/>
      <c r="C42" s="193" t="str">
        <f t="shared" si="2"/>
        <v>470191-150</v>
      </c>
      <c r="D42" s="28" t="s">
        <v>3</v>
      </c>
      <c r="E42" s="29" t="s">
        <v>414</v>
      </c>
      <c r="F42" s="194">
        <v>4.5999999999999996</v>
      </c>
      <c r="G42" s="49">
        <f t="shared" si="3"/>
        <v>0</v>
      </c>
      <c r="H42" s="50" t="s">
        <v>538</v>
      </c>
      <c r="I42" s="50" t="s">
        <v>610</v>
      </c>
      <c r="J42" s="61" t="s">
        <v>609</v>
      </c>
    </row>
    <row r="43" spans="1:10" s="50" customFormat="1" x14ac:dyDescent="0.3">
      <c r="A43" s="28">
        <v>1</v>
      </c>
      <c r="B43" s="94"/>
      <c r="C43" s="193" t="str">
        <f t="shared" si="2"/>
        <v>470149-260</v>
      </c>
      <c r="D43" s="28" t="s">
        <v>41</v>
      </c>
      <c r="E43" s="29" t="s">
        <v>529</v>
      </c>
      <c r="F43" s="194">
        <v>68</v>
      </c>
      <c r="G43" s="49">
        <f t="shared" si="3"/>
        <v>0</v>
      </c>
      <c r="H43" s="50" t="s">
        <v>538</v>
      </c>
      <c r="I43" s="50" t="s">
        <v>608</v>
      </c>
      <c r="J43" s="92" t="s">
        <v>607</v>
      </c>
    </row>
    <row r="44" spans="1:10" s="50" customFormat="1" x14ac:dyDescent="0.3">
      <c r="A44" s="28">
        <v>30</v>
      </c>
      <c r="B44" s="94"/>
      <c r="C44" s="193" t="str">
        <f t="shared" si="2"/>
        <v>470191-198</v>
      </c>
      <c r="D44" s="28" t="s">
        <v>3</v>
      </c>
      <c r="E44" s="29" t="s">
        <v>415</v>
      </c>
      <c r="F44" s="194">
        <v>4.25</v>
      </c>
      <c r="G44" s="49">
        <f t="shared" si="3"/>
        <v>0</v>
      </c>
      <c r="H44" s="50" t="s">
        <v>538</v>
      </c>
      <c r="I44" s="50" t="s">
        <v>606</v>
      </c>
      <c r="J44" s="61" t="s">
        <v>605</v>
      </c>
    </row>
    <row r="45" spans="1:10" s="50" customFormat="1" x14ac:dyDescent="0.3">
      <c r="A45" s="28">
        <v>25</v>
      </c>
      <c r="B45" s="94"/>
      <c r="C45" s="193" t="str">
        <f t="shared" si="2"/>
        <v>470191-152</v>
      </c>
      <c r="D45" s="28" t="s">
        <v>3</v>
      </c>
      <c r="E45" s="29" t="s">
        <v>26</v>
      </c>
      <c r="F45" s="194">
        <v>4.8</v>
      </c>
      <c r="G45" s="49">
        <f t="shared" si="3"/>
        <v>0</v>
      </c>
      <c r="H45" s="50" t="s">
        <v>538</v>
      </c>
      <c r="I45" s="50" t="s">
        <v>604</v>
      </c>
      <c r="J45" s="61" t="s">
        <v>603</v>
      </c>
    </row>
    <row r="46" spans="1:10" s="50" customFormat="1" x14ac:dyDescent="0.3">
      <c r="A46" s="28">
        <v>10</v>
      </c>
      <c r="B46" s="94"/>
      <c r="C46" s="193" t="str">
        <f t="shared" si="2"/>
        <v>470019-542</v>
      </c>
      <c r="D46" s="28" t="s">
        <v>27</v>
      </c>
      <c r="E46" s="29" t="s">
        <v>28</v>
      </c>
      <c r="F46" s="194">
        <v>13.5</v>
      </c>
      <c r="G46" s="49">
        <f t="shared" si="3"/>
        <v>0</v>
      </c>
      <c r="H46" s="50" t="s">
        <v>538</v>
      </c>
      <c r="I46" s="50" t="s">
        <v>602</v>
      </c>
      <c r="J46" s="61" t="s">
        <v>601</v>
      </c>
    </row>
    <row r="47" spans="1:10" s="50" customFormat="1" x14ac:dyDescent="0.3">
      <c r="A47" s="28">
        <v>1</v>
      </c>
      <c r="B47" s="94"/>
      <c r="C47" s="193" t="str">
        <f t="shared" si="2"/>
        <v>470002-888</v>
      </c>
      <c r="D47" s="45" t="s">
        <v>3</v>
      </c>
      <c r="E47" s="44" t="s">
        <v>29</v>
      </c>
      <c r="F47" s="194">
        <v>17.25</v>
      </c>
      <c r="G47" s="49">
        <f t="shared" si="3"/>
        <v>0</v>
      </c>
      <c r="H47" s="50" t="s">
        <v>538</v>
      </c>
      <c r="I47" s="50" t="s">
        <v>600</v>
      </c>
      <c r="J47" s="111" t="s">
        <v>599</v>
      </c>
    </row>
    <row r="48" spans="1:10" s="50" customFormat="1" x14ac:dyDescent="0.3">
      <c r="A48" s="28">
        <v>2</v>
      </c>
      <c r="B48" s="94"/>
      <c r="C48" s="193" t="str">
        <f t="shared" si="2"/>
        <v>470157-064</v>
      </c>
      <c r="D48" s="28" t="s">
        <v>21</v>
      </c>
      <c r="E48" s="29" t="s">
        <v>512</v>
      </c>
      <c r="F48" s="194">
        <v>4.5</v>
      </c>
      <c r="G48" s="49">
        <f t="shared" si="3"/>
        <v>0</v>
      </c>
      <c r="H48" s="50" t="s">
        <v>538</v>
      </c>
      <c r="I48" s="50" t="s">
        <v>598</v>
      </c>
      <c r="J48" s="92" t="s">
        <v>597</v>
      </c>
    </row>
    <row r="49" spans="1:10" s="50" customFormat="1" x14ac:dyDescent="0.3">
      <c r="A49" s="28">
        <v>20</v>
      </c>
      <c r="B49" s="94"/>
      <c r="C49" s="193" t="str">
        <f t="shared" si="2"/>
        <v>470018-870</v>
      </c>
      <c r="D49" s="28" t="s">
        <v>3</v>
      </c>
      <c r="E49" s="29" t="s">
        <v>30</v>
      </c>
      <c r="F49" s="194">
        <v>1.8</v>
      </c>
      <c r="G49" s="49">
        <f t="shared" si="3"/>
        <v>0</v>
      </c>
      <c r="H49" s="50" t="s">
        <v>538</v>
      </c>
      <c r="I49" s="50" t="s">
        <v>596</v>
      </c>
      <c r="J49" s="61" t="s">
        <v>595</v>
      </c>
    </row>
    <row r="50" spans="1:10" s="50" customFormat="1" x14ac:dyDescent="0.3">
      <c r="A50" s="45">
        <v>4</v>
      </c>
      <c r="B50" s="155"/>
      <c r="C50" s="193" t="str">
        <f t="shared" si="2"/>
        <v>470148-668</v>
      </c>
      <c r="D50" s="174" t="s">
        <v>3</v>
      </c>
      <c r="E50" s="175" t="s">
        <v>505</v>
      </c>
      <c r="F50" s="194">
        <v>26.75</v>
      </c>
      <c r="G50" s="171">
        <f t="shared" si="3"/>
        <v>0</v>
      </c>
      <c r="H50" s="50" t="s">
        <v>538</v>
      </c>
      <c r="I50" s="50" t="s">
        <v>594</v>
      </c>
      <c r="J50" s="173" t="s">
        <v>593</v>
      </c>
    </row>
    <row r="51" spans="1:10" s="50" customFormat="1" x14ac:dyDescent="0.3">
      <c r="A51" s="28">
        <v>20</v>
      </c>
      <c r="B51" s="94"/>
      <c r="C51" s="193" t="str">
        <f t="shared" si="2"/>
        <v>470148-648</v>
      </c>
      <c r="D51" s="28" t="s">
        <v>3</v>
      </c>
      <c r="E51" s="29" t="s">
        <v>9</v>
      </c>
      <c r="F51" s="194">
        <v>19.940000000000001</v>
      </c>
      <c r="G51" s="49">
        <f t="shared" si="3"/>
        <v>0</v>
      </c>
      <c r="H51" s="50" t="s">
        <v>538</v>
      </c>
      <c r="I51" s="50" t="s">
        <v>592</v>
      </c>
      <c r="J51" s="61" t="s">
        <v>591</v>
      </c>
    </row>
    <row r="52" spans="1:10" s="50" customFormat="1" ht="15" customHeight="1" x14ac:dyDescent="0.3">
      <c r="A52" s="28">
        <v>2</v>
      </c>
      <c r="B52" s="94"/>
      <c r="C52" s="193" t="str">
        <f t="shared" si="2"/>
        <v>470206-480</v>
      </c>
      <c r="D52" s="28" t="s">
        <v>3</v>
      </c>
      <c r="E52" s="29" t="s">
        <v>413</v>
      </c>
      <c r="F52" s="194">
        <v>36.450000000000003</v>
      </c>
      <c r="G52" s="49">
        <f t="shared" si="3"/>
        <v>0</v>
      </c>
      <c r="H52" s="50" t="s">
        <v>538</v>
      </c>
      <c r="I52" s="50" t="s">
        <v>590</v>
      </c>
      <c r="J52" s="61" t="s">
        <v>589</v>
      </c>
    </row>
    <row r="53" spans="1:10" s="50" customFormat="1" ht="15" customHeight="1" x14ac:dyDescent="0.3">
      <c r="A53" s="28">
        <v>1</v>
      </c>
      <c r="B53" s="94"/>
      <c r="C53" s="193" t="str">
        <f t="shared" si="2"/>
        <v>470020-860</v>
      </c>
      <c r="D53" s="28" t="s">
        <v>21</v>
      </c>
      <c r="E53" s="29" t="s">
        <v>47</v>
      </c>
      <c r="F53" s="194">
        <v>5.85</v>
      </c>
      <c r="G53" s="49">
        <f t="shared" si="3"/>
        <v>0</v>
      </c>
      <c r="H53" s="50" t="s">
        <v>538</v>
      </c>
      <c r="I53" s="50" t="s">
        <v>588</v>
      </c>
      <c r="J53" s="61" t="s">
        <v>587</v>
      </c>
    </row>
    <row r="54" spans="1:10" s="47" customFormat="1" x14ac:dyDescent="0.3">
      <c r="A54" s="28">
        <v>10</v>
      </c>
      <c r="B54" s="94"/>
      <c r="C54" s="193" t="str">
        <f t="shared" si="2"/>
        <v>470191-300</v>
      </c>
      <c r="D54" s="28" t="s">
        <v>3</v>
      </c>
      <c r="E54" s="29" t="s">
        <v>31</v>
      </c>
      <c r="F54" s="194">
        <v>5.95</v>
      </c>
      <c r="G54" s="49">
        <f t="shared" si="3"/>
        <v>0</v>
      </c>
      <c r="H54" s="50" t="s">
        <v>538</v>
      </c>
      <c r="I54" s="50" t="s">
        <v>586</v>
      </c>
      <c r="J54" s="61" t="s">
        <v>585</v>
      </c>
    </row>
    <row r="55" spans="1:10" s="50" customFormat="1" x14ac:dyDescent="0.3">
      <c r="A55" s="28">
        <v>20</v>
      </c>
      <c r="B55" s="94"/>
      <c r="C55" s="193" t="str">
        <f t="shared" si="2"/>
        <v>470016-082</v>
      </c>
      <c r="D55" s="28" t="s">
        <v>27</v>
      </c>
      <c r="E55" s="29" t="s">
        <v>32</v>
      </c>
      <c r="F55" s="194">
        <v>4.95</v>
      </c>
      <c r="G55" s="49">
        <f t="shared" si="3"/>
        <v>0</v>
      </c>
      <c r="H55" s="50" t="s">
        <v>538</v>
      </c>
      <c r="I55" s="50" t="s">
        <v>584</v>
      </c>
      <c r="J55" s="61" t="s">
        <v>583</v>
      </c>
    </row>
    <row r="56" spans="1:10" s="50" customFormat="1" x14ac:dyDescent="0.3">
      <c r="A56" s="28">
        <v>1</v>
      </c>
      <c r="B56" s="94"/>
      <c r="C56" s="193" t="str">
        <f t="shared" si="2"/>
        <v>470005-764</v>
      </c>
      <c r="D56" s="113" t="s">
        <v>36</v>
      </c>
      <c r="E56" s="114" t="s">
        <v>343</v>
      </c>
      <c r="F56" s="194">
        <v>14.95</v>
      </c>
      <c r="G56" s="49">
        <f t="shared" si="3"/>
        <v>0</v>
      </c>
      <c r="H56" s="50" t="s">
        <v>538</v>
      </c>
      <c r="I56" s="50" t="s">
        <v>582</v>
      </c>
      <c r="J56" s="115" t="s">
        <v>581</v>
      </c>
    </row>
    <row r="57" spans="1:10" s="47" customFormat="1" x14ac:dyDescent="0.3">
      <c r="A57" s="28">
        <v>12</v>
      </c>
      <c r="B57" s="94"/>
      <c r="C57" s="193" t="str">
        <f t="shared" si="2"/>
        <v>470176-072</v>
      </c>
      <c r="D57" s="28" t="s">
        <v>3</v>
      </c>
      <c r="E57" s="29" t="s">
        <v>417</v>
      </c>
      <c r="F57" s="194">
        <v>0.8</v>
      </c>
      <c r="G57" s="49">
        <f t="shared" si="3"/>
        <v>0</v>
      </c>
      <c r="H57" s="50" t="s">
        <v>538</v>
      </c>
      <c r="I57" s="50" t="s">
        <v>580</v>
      </c>
      <c r="J57" s="63" t="s">
        <v>579</v>
      </c>
    </row>
    <row r="58" spans="1:10" s="47" customFormat="1" x14ac:dyDescent="0.3">
      <c r="A58" s="28">
        <v>12</v>
      </c>
      <c r="B58" s="94"/>
      <c r="C58" s="193" t="str">
        <f t="shared" si="2"/>
        <v>470178-068</v>
      </c>
      <c r="D58" s="113" t="s">
        <v>3</v>
      </c>
      <c r="E58" s="114" t="s">
        <v>416</v>
      </c>
      <c r="F58" s="194">
        <v>2.08</v>
      </c>
      <c r="G58" s="49">
        <f t="shared" si="3"/>
        <v>0</v>
      </c>
      <c r="H58" s="50" t="s">
        <v>538</v>
      </c>
      <c r="I58" s="50" t="s">
        <v>578</v>
      </c>
      <c r="J58" s="112" t="s">
        <v>577</v>
      </c>
    </row>
    <row r="59" spans="1:10" s="47" customFormat="1" x14ac:dyDescent="0.3">
      <c r="A59" s="28">
        <v>2</v>
      </c>
      <c r="B59" s="94"/>
      <c r="C59" s="193" t="str">
        <f t="shared" si="2"/>
        <v>470020-788</v>
      </c>
      <c r="D59" s="28" t="s">
        <v>21</v>
      </c>
      <c r="E59" s="29" t="s">
        <v>44</v>
      </c>
      <c r="F59" s="194">
        <v>7.15</v>
      </c>
      <c r="G59" s="49">
        <f t="shared" si="3"/>
        <v>0</v>
      </c>
      <c r="H59" s="50" t="s">
        <v>538</v>
      </c>
      <c r="I59" s="50" t="s">
        <v>576</v>
      </c>
      <c r="J59" s="61" t="s">
        <v>575</v>
      </c>
    </row>
    <row r="60" spans="1:10" s="47" customFormat="1" x14ac:dyDescent="0.3">
      <c r="A60" s="28">
        <v>1</v>
      </c>
      <c r="B60" s="94"/>
      <c r="C60" s="193" t="str">
        <f t="shared" si="2"/>
        <v>470024-688</v>
      </c>
      <c r="D60" s="113" t="s">
        <v>3</v>
      </c>
      <c r="E60" s="114" t="s">
        <v>344</v>
      </c>
      <c r="F60" s="194">
        <v>10.45</v>
      </c>
      <c r="G60" s="49">
        <f t="shared" si="3"/>
        <v>0</v>
      </c>
      <c r="H60" s="50" t="s">
        <v>538</v>
      </c>
      <c r="I60" s="50" t="s">
        <v>574</v>
      </c>
      <c r="J60" s="115" t="s">
        <v>573</v>
      </c>
    </row>
    <row r="61" spans="1:10" s="47" customFormat="1" x14ac:dyDescent="0.3">
      <c r="A61" s="28">
        <v>10</v>
      </c>
      <c r="B61" s="94"/>
      <c r="C61" s="193" t="str">
        <f t="shared" si="2"/>
        <v>470148-876</v>
      </c>
      <c r="D61" s="28" t="s">
        <v>3</v>
      </c>
      <c r="E61" s="29" t="s">
        <v>33</v>
      </c>
      <c r="F61" s="194">
        <v>16.5</v>
      </c>
      <c r="G61" s="49">
        <f t="shared" si="3"/>
        <v>0</v>
      </c>
      <c r="H61" s="50" t="s">
        <v>538</v>
      </c>
      <c r="I61" s="50" t="s">
        <v>572</v>
      </c>
      <c r="J61" s="61" t="s">
        <v>571</v>
      </c>
    </row>
    <row r="62" spans="1:10" s="47" customFormat="1" x14ac:dyDescent="0.3">
      <c r="A62" s="113">
        <v>7</v>
      </c>
      <c r="B62" s="190"/>
      <c r="C62" s="193" t="str">
        <f t="shared" si="2"/>
        <v>470019-652</v>
      </c>
      <c r="D62" s="113" t="s">
        <v>3</v>
      </c>
      <c r="E62" s="114" t="s">
        <v>304</v>
      </c>
      <c r="F62" s="194">
        <v>2.0499999999999998</v>
      </c>
      <c r="G62" s="49">
        <f t="shared" si="3"/>
        <v>0</v>
      </c>
      <c r="H62" s="50" t="s">
        <v>538</v>
      </c>
      <c r="I62" s="50" t="s">
        <v>570</v>
      </c>
      <c r="J62" s="115" t="s">
        <v>569</v>
      </c>
    </row>
    <row r="63" spans="1:10" s="47" customFormat="1" x14ac:dyDescent="0.3">
      <c r="A63" s="26">
        <v>10</v>
      </c>
      <c r="B63" s="94"/>
      <c r="C63" s="193" t="s">
        <v>639</v>
      </c>
      <c r="D63" s="26" t="s">
        <v>3</v>
      </c>
      <c r="E63" s="27" t="s">
        <v>34</v>
      </c>
      <c r="F63" s="194">
        <v>12.6</v>
      </c>
      <c r="G63" s="49">
        <f t="shared" si="3"/>
        <v>0</v>
      </c>
      <c r="H63" s="50" t="s">
        <v>538</v>
      </c>
      <c r="I63" s="50" t="s">
        <v>568</v>
      </c>
      <c r="J63" s="92" t="s">
        <v>567</v>
      </c>
    </row>
    <row r="64" spans="1:10" s="58" customFormat="1" ht="15.75" customHeight="1" x14ac:dyDescent="0.3">
      <c r="A64" s="28">
        <v>2</v>
      </c>
      <c r="B64" s="94"/>
      <c r="C64" s="193" t="s">
        <v>635</v>
      </c>
      <c r="D64" s="45" t="s">
        <v>3</v>
      </c>
      <c r="E64" s="44" t="s">
        <v>636</v>
      </c>
      <c r="F64" s="195">
        <v>14.45</v>
      </c>
      <c r="G64" s="49">
        <f t="shared" si="3"/>
        <v>0</v>
      </c>
      <c r="H64" s="50" t="s">
        <v>538</v>
      </c>
      <c r="I64" s="50" t="s">
        <v>566</v>
      </c>
      <c r="J64" s="131" t="s">
        <v>565</v>
      </c>
    </row>
    <row r="65" spans="1:10" s="47" customFormat="1" ht="23.25" customHeight="1" x14ac:dyDescent="0.3">
      <c r="A65" s="306" t="s">
        <v>16</v>
      </c>
      <c r="B65" s="325"/>
      <c r="C65" s="325"/>
      <c r="D65" s="325"/>
      <c r="E65" s="325"/>
      <c r="F65" s="326"/>
      <c r="G65" s="59">
        <f>SUM(G38:G64)</f>
        <v>0</v>
      </c>
      <c r="H65" s="50"/>
      <c r="I65" s="50" t="s">
        <v>564</v>
      </c>
    </row>
    <row r="66" spans="1:10" s="47" customFormat="1" ht="15" customHeight="1" x14ac:dyDescent="0.25">
      <c r="A66" s="328" t="s">
        <v>5</v>
      </c>
      <c r="B66" s="328"/>
      <c r="C66" s="328"/>
      <c r="D66" s="328"/>
      <c r="E66" s="328"/>
      <c r="F66" s="328"/>
      <c r="G66" s="328"/>
      <c r="H66" s="50"/>
      <c r="I66" s="50" t="s">
        <v>564</v>
      </c>
    </row>
    <row r="67" spans="1:10" s="47" customFormat="1" ht="14.25" customHeight="1" x14ac:dyDescent="0.25">
      <c r="A67" s="329"/>
      <c r="B67" s="329"/>
      <c r="C67" s="329"/>
      <c r="D67" s="329"/>
      <c r="E67" s="329"/>
      <c r="F67" s="329"/>
      <c r="G67" s="329"/>
      <c r="H67" s="50"/>
      <c r="I67" s="50" t="s">
        <v>564</v>
      </c>
    </row>
    <row r="68" spans="1:10" s="50" customFormat="1" ht="30.75" customHeight="1" x14ac:dyDescent="0.25">
      <c r="A68" s="6" t="s">
        <v>13</v>
      </c>
      <c r="B68" s="6" t="s">
        <v>6</v>
      </c>
      <c r="C68" s="6" t="s">
        <v>14</v>
      </c>
      <c r="D68" s="6" t="s">
        <v>0</v>
      </c>
      <c r="E68" s="6" t="s">
        <v>1</v>
      </c>
      <c r="F68" s="6" t="s">
        <v>15</v>
      </c>
      <c r="G68" s="6" t="s">
        <v>20</v>
      </c>
    </row>
    <row r="69" spans="1:10" s="50" customFormat="1" ht="15" customHeight="1" x14ac:dyDescent="0.25">
      <c r="A69" s="28">
        <v>1</v>
      </c>
      <c r="B69" s="93"/>
      <c r="C69" s="188" t="str">
        <f>HYPERLINK(I69,J69)</f>
        <v>470153-640</v>
      </c>
      <c r="D69" s="28" t="s">
        <v>37</v>
      </c>
      <c r="E69" s="29" t="s">
        <v>530</v>
      </c>
      <c r="F69" s="194">
        <v>21.5</v>
      </c>
      <c r="G69" s="49">
        <f>B69*F69</f>
        <v>0</v>
      </c>
      <c r="H69" s="50" t="s">
        <v>538</v>
      </c>
      <c r="I69" s="50" t="s">
        <v>563</v>
      </c>
      <c r="J69" s="64" t="s">
        <v>562</v>
      </c>
    </row>
    <row r="70" spans="1:10" s="50" customFormat="1" ht="15" customHeight="1" x14ac:dyDescent="0.25">
      <c r="A70" s="28">
        <v>1</v>
      </c>
      <c r="B70" s="93"/>
      <c r="C70" s="188" t="str">
        <f>HYPERLINK(I70,J70)</f>
        <v>470018-304</v>
      </c>
      <c r="D70" s="28" t="s">
        <v>37</v>
      </c>
      <c r="E70" s="29" t="s">
        <v>531</v>
      </c>
      <c r="F70" s="194">
        <v>21.5</v>
      </c>
      <c r="G70" s="49">
        <f>B70*F70</f>
        <v>0</v>
      </c>
      <c r="H70" s="50" t="s">
        <v>538</v>
      </c>
      <c r="I70" s="50" t="s">
        <v>561</v>
      </c>
      <c r="J70" s="64" t="s">
        <v>560</v>
      </c>
    </row>
    <row r="71" spans="1:10" s="50" customFormat="1" ht="15" customHeight="1" x14ac:dyDescent="0.25">
      <c r="A71" s="113">
        <v>1</v>
      </c>
      <c r="B71" s="189"/>
      <c r="C71" s="188" t="str">
        <f>HYPERLINK(I71,J71)</f>
        <v>470225-214</v>
      </c>
      <c r="D71" s="113" t="s">
        <v>37</v>
      </c>
      <c r="E71" s="114" t="s">
        <v>533</v>
      </c>
      <c r="F71" s="194">
        <v>21.5</v>
      </c>
      <c r="G71" s="49">
        <f>B71*F71</f>
        <v>0</v>
      </c>
      <c r="H71" s="50" t="s">
        <v>538</v>
      </c>
      <c r="I71" s="50" t="s">
        <v>559</v>
      </c>
      <c r="J71" s="116" t="s">
        <v>532</v>
      </c>
    </row>
    <row r="72" spans="1:10" s="50" customFormat="1" ht="15" customHeight="1" x14ac:dyDescent="0.25">
      <c r="A72" s="28">
        <v>1</v>
      </c>
      <c r="B72" s="93"/>
      <c r="C72" s="188" t="str">
        <f>HYPERLINK(I72,J72)</f>
        <v>470180-036</v>
      </c>
      <c r="D72" s="113" t="s">
        <v>21</v>
      </c>
      <c r="E72" s="114" t="s">
        <v>345</v>
      </c>
      <c r="F72" s="194">
        <v>13.95</v>
      </c>
      <c r="G72" s="49">
        <f>B72*F72</f>
        <v>0</v>
      </c>
      <c r="H72" s="50" t="s">
        <v>538</v>
      </c>
      <c r="I72" s="50" t="s">
        <v>558</v>
      </c>
      <c r="J72" s="116" t="s">
        <v>557</v>
      </c>
    </row>
    <row r="73" spans="1:10" s="50" customFormat="1" x14ac:dyDescent="0.25">
      <c r="A73" s="28"/>
      <c r="B73" s="93"/>
      <c r="C73" s="188" t="s">
        <v>346</v>
      </c>
      <c r="D73" s="113"/>
      <c r="E73" s="114" t="s">
        <v>403</v>
      </c>
      <c r="F73" s="164"/>
      <c r="G73" s="49"/>
    </row>
    <row r="74" spans="1:10" s="50" customFormat="1" ht="15" customHeight="1" x14ac:dyDescent="0.25">
      <c r="A74" s="28">
        <v>1</v>
      </c>
      <c r="B74" s="93"/>
      <c r="C74" s="188" t="str">
        <f t="shared" ref="C74:C83" si="4">HYPERLINK(I74,J74)</f>
        <v>470180-090</v>
      </c>
      <c r="D74" s="113" t="s">
        <v>21</v>
      </c>
      <c r="E74" s="114" t="s">
        <v>347</v>
      </c>
      <c r="F74" s="194">
        <v>25.45</v>
      </c>
      <c r="G74" s="49">
        <f>F74*B74</f>
        <v>0</v>
      </c>
      <c r="H74" s="50" t="s">
        <v>538</v>
      </c>
      <c r="I74" s="50" t="s">
        <v>556</v>
      </c>
      <c r="J74" s="116" t="s">
        <v>555</v>
      </c>
    </row>
    <row r="75" spans="1:10" s="50" customFormat="1" ht="15" customHeight="1" x14ac:dyDescent="0.25">
      <c r="A75" s="28">
        <v>2</v>
      </c>
      <c r="B75" s="93"/>
      <c r="C75" s="188" t="str">
        <f t="shared" si="4"/>
        <v>470206-456</v>
      </c>
      <c r="D75" s="28" t="s">
        <v>21</v>
      </c>
      <c r="E75" s="29" t="s">
        <v>370</v>
      </c>
      <c r="F75" s="194">
        <v>3.15</v>
      </c>
      <c r="G75" s="49">
        <f t="shared" ref="G75:G83" si="5">B75*F75</f>
        <v>0</v>
      </c>
      <c r="H75" s="50" t="s">
        <v>538</v>
      </c>
      <c r="I75" s="50" t="s">
        <v>554</v>
      </c>
      <c r="J75" s="64" t="s">
        <v>553</v>
      </c>
    </row>
    <row r="76" spans="1:10" s="50" customFormat="1" ht="15" customHeight="1" x14ac:dyDescent="0.25">
      <c r="A76" s="28">
        <v>1</v>
      </c>
      <c r="B76" s="93"/>
      <c r="C76" s="188" t="str">
        <f t="shared" si="4"/>
        <v>470145-790</v>
      </c>
      <c r="D76" s="28" t="s">
        <v>37</v>
      </c>
      <c r="E76" s="29" t="s">
        <v>534</v>
      </c>
      <c r="F76" s="194">
        <v>5.2</v>
      </c>
      <c r="G76" s="49">
        <f t="shared" si="5"/>
        <v>0</v>
      </c>
      <c r="H76" s="50" t="s">
        <v>538</v>
      </c>
      <c r="I76" s="50" t="s">
        <v>552</v>
      </c>
      <c r="J76" s="64" t="s">
        <v>551</v>
      </c>
    </row>
    <row r="77" spans="1:10" s="47" customFormat="1" ht="15" customHeight="1" x14ac:dyDescent="0.25">
      <c r="A77" s="28">
        <v>1</v>
      </c>
      <c r="B77" s="93"/>
      <c r="C77" s="188" t="str">
        <f t="shared" si="4"/>
        <v>470148-658</v>
      </c>
      <c r="D77" s="28" t="s">
        <v>37</v>
      </c>
      <c r="E77" s="29" t="s">
        <v>535</v>
      </c>
      <c r="F77" s="194">
        <v>5.2</v>
      </c>
      <c r="G77" s="49">
        <f t="shared" si="5"/>
        <v>0</v>
      </c>
      <c r="H77" s="50" t="s">
        <v>538</v>
      </c>
      <c r="I77" s="50" t="s">
        <v>550</v>
      </c>
      <c r="J77" s="64" t="s">
        <v>549</v>
      </c>
    </row>
    <row r="78" spans="1:10" s="47" customFormat="1" ht="15" customHeight="1" x14ac:dyDescent="0.25">
      <c r="A78" s="28">
        <v>3</v>
      </c>
      <c r="B78" s="93"/>
      <c r="C78" s="188" t="str">
        <f t="shared" si="4"/>
        <v>470177-374</v>
      </c>
      <c r="D78" s="28" t="s">
        <v>21</v>
      </c>
      <c r="E78" s="16" t="s">
        <v>43</v>
      </c>
      <c r="F78" s="194">
        <v>23.25</v>
      </c>
      <c r="G78" s="49">
        <f t="shared" si="5"/>
        <v>0</v>
      </c>
      <c r="H78" s="50" t="s">
        <v>538</v>
      </c>
      <c r="I78" s="50" t="s">
        <v>548</v>
      </c>
      <c r="J78" s="64" t="s">
        <v>547</v>
      </c>
    </row>
    <row r="79" spans="1:10" s="47" customFormat="1" ht="15" customHeight="1" x14ac:dyDescent="0.25">
      <c r="A79" s="28">
        <v>1</v>
      </c>
      <c r="B79" s="93"/>
      <c r="C79" s="188" t="str">
        <f t="shared" si="4"/>
        <v>470152-246</v>
      </c>
      <c r="D79" s="28" t="s">
        <v>4</v>
      </c>
      <c r="E79" s="29" t="s">
        <v>12</v>
      </c>
      <c r="F79" s="194">
        <v>27.25</v>
      </c>
      <c r="G79" s="49">
        <f t="shared" si="5"/>
        <v>0</v>
      </c>
      <c r="H79" s="50" t="s">
        <v>538</v>
      </c>
      <c r="I79" s="50" t="s">
        <v>546</v>
      </c>
      <c r="J79" s="64" t="s">
        <v>545</v>
      </c>
    </row>
    <row r="80" spans="1:10" s="47" customFormat="1" ht="15" customHeight="1" x14ac:dyDescent="0.25">
      <c r="A80" s="28">
        <v>4</v>
      </c>
      <c r="B80" s="93"/>
      <c r="C80" s="188" t="str">
        <f t="shared" si="4"/>
        <v>470177-318</v>
      </c>
      <c r="D80" s="28" t="s">
        <v>21</v>
      </c>
      <c r="E80" s="29" t="s">
        <v>348</v>
      </c>
      <c r="F80" s="194">
        <v>15.7</v>
      </c>
      <c r="G80" s="49">
        <f t="shared" si="5"/>
        <v>0</v>
      </c>
      <c r="H80" s="50" t="s">
        <v>538</v>
      </c>
      <c r="I80" s="50" t="s">
        <v>544</v>
      </c>
      <c r="J80" s="64" t="s">
        <v>543</v>
      </c>
    </row>
    <row r="81" spans="1:10" s="47" customFormat="1" ht="15" customHeight="1" x14ac:dyDescent="0.25">
      <c r="A81" s="28">
        <v>1</v>
      </c>
      <c r="B81" s="93"/>
      <c r="C81" s="188" t="str">
        <f t="shared" si="4"/>
        <v>470150-576</v>
      </c>
      <c r="D81" s="28" t="s">
        <v>37</v>
      </c>
      <c r="E81" s="29" t="s">
        <v>418</v>
      </c>
      <c r="F81" s="194">
        <v>15.25</v>
      </c>
      <c r="G81" s="49">
        <f t="shared" si="5"/>
        <v>0</v>
      </c>
      <c r="H81" s="50" t="s">
        <v>538</v>
      </c>
      <c r="I81" s="50" t="s">
        <v>542</v>
      </c>
      <c r="J81" s="64" t="s">
        <v>541</v>
      </c>
    </row>
    <row r="82" spans="1:10" s="47" customFormat="1" ht="15" customHeight="1" x14ac:dyDescent="0.25">
      <c r="A82" s="28">
        <v>1</v>
      </c>
      <c r="B82" s="93"/>
      <c r="C82" s="188" t="str">
        <f t="shared" si="4"/>
        <v>470145-010</v>
      </c>
      <c r="D82" s="28" t="s">
        <v>45</v>
      </c>
      <c r="E82" s="29" t="s">
        <v>46</v>
      </c>
      <c r="F82" s="194">
        <v>17.95</v>
      </c>
      <c r="G82" s="49">
        <f t="shared" si="5"/>
        <v>0</v>
      </c>
      <c r="H82" s="50" t="s">
        <v>538</v>
      </c>
      <c r="I82" s="50" t="s">
        <v>540</v>
      </c>
      <c r="J82" s="64" t="s">
        <v>539</v>
      </c>
    </row>
    <row r="83" spans="1:10" s="58" customFormat="1" ht="15" customHeight="1" x14ac:dyDescent="0.3">
      <c r="A83" s="28">
        <v>1</v>
      </c>
      <c r="B83" s="93"/>
      <c r="C83" s="188" t="str">
        <f t="shared" si="4"/>
        <v>470150-426</v>
      </c>
      <c r="D83" s="28" t="s">
        <v>21</v>
      </c>
      <c r="E83" s="29" t="s">
        <v>39</v>
      </c>
      <c r="F83" s="194">
        <v>20.25</v>
      </c>
      <c r="G83" s="49">
        <f t="shared" si="5"/>
        <v>0</v>
      </c>
      <c r="H83" s="50" t="s">
        <v>538</v>
      </c>
      <c r="I83" s="50" t="s">
        <v>537</v>
      </c>
      <c r="J83" s="64" t="s">
        <v>536</v>
      </c>
    </row>
    <row r="84" spans="1:10" s="47" customFormat="1" ht="18" customHeight="1" x14ac:dyDescent="0.3">
      <c r="A84" s="306" t="s">
        <v>16</v>
      </c>
      <c r="B84" s="325"/>
      <c r="C84" s="325"/>
      <c r="D84" s="325"/>
      <c r="E84" s="325"/>
      <c r="F84" s="326"/>
      <c r="G84" s="59">
        <f>SUM(G69:G83)</f>
        <v>0</v>
      </c>
    </row>
    <row r="85" spans="1:10" s="47" customFormat="1" ht="13.8" x14ac:dyDescent="0.25">
      <c r="A85" s="187"/>
      <c r="C85" s="65"/>
    </row>
    <row r="86" spans="1:10" s="47" customFormat="1" ht="13.8" x14ac:dyDescent="0.25">
      <c r="A86" s="187"/>
      <c r="C86" s="65"/>
    </row>
    <row r="87" spans="1:10" s="47" customFormat="1" ht="17.399999999999999" x14ac:dyDescent="0.3">
      <c r="A87" s="260" t="s">
        <v>17</v>
      </c>
      <c r="B87" s="261"/>
      <c r="C87" s="261"/>
      <c r="D87" s="261"/>
      <c r="E87" s="261"/>
      <c r="F87" s="262"/>
      <c r="G87" s="12">
        <f>SUM(G32,G65,G84)</f>
        <v>0</v>
      </c>
    </row>
    <row r="88" spans="1:10" s="47" customFormat="1" ht="17.399999999999999" x14ac:dyDescent="0.3">
      <c r="A88" s="117" t="s">
        <v>634</v>
      </c>
      <c r="B88" s="183"/>
      <c r="C88" s="66"/>
      <c r="D88" s="183"/>
      <c r="E88" s="183"/>
      <c r="F88" s="184" t="s">
        <v>42</v>
      </c>
      <c r="G88" s="17">
        <f>(G87*0.1)</f>
        <v>0</v>
      </c>
    </row>
    <row r="89" spans="1:10" s="47" customFormat="1" ht="17.399999999999999" x14ac:dyDescent="0.3">
      <c r="A89" s="330"/>
      <c r="B89" s="331"/>
      <c r="C89" s="331"/>
      <c r="D89" s="331"/>
      <c r="E89" s="287" t="s">
        <v>349</v>
      </c>
      <c r="F89" s="327"/>
      <c r="G89" s="104"/>
    </row>
    <row r="90" spans="1:10" s="47" customFormat="1" ht="17.399999999999999" x14ac:dyDescent="0.3">
      <c r="A90" s="260" t="s">
        <v>19</v>
      </c>
      <c r="B90" s="261"/>
      <c r="C90" s="261"/>
      <c r="D90" s="261"/>
      <c r="E90" s="261"/>
      <c r="F90" s="262"/>
      <c r="G90" s="13">
        <f>+(G87-G88)</f>
        <v>0</v>
      </c>
    </row>
    <row r="91" spans="1:10" s="47" customFormat="1" ht="13.8" x14ac:dyDescent="0.25">
      <c r="C91" s="65"/>
    </row>
    <row r="92" spans="1:10" s="47" customFormat="1" ht="14.25" customHeight="1" x14ac:dyDescent="0.25">
      <c r="A92" s="316" t="s">
        <v>226</v>
      </c>
      <c r="B92" s="317"/>
      <c r="C92" s="317"/>
      <c r="D92" s="317"/>
      <c r="E92" s="317"/>
      <c r="F92" s="317"/>
      <c r="G92" s="318"/>
    </row>
    <row r="93" spans="1:10" s="47" customFormat="1" ht="13.8" x14ac:dyDescent="0.25">
      <c r="A93" s="319"/>
      <c r="B93" s="320"/>
      <c r="C93" s="320"/>
      <c r="D93" s="320"/>
      <c r="E93" s="320"/>
      <c r="F93" s="320"/>
      <c r="G93" s="321"/>
    </row>
    <row r="94" spans="1:10" s="47" customFormat="1" ht="13.8" x14ac:dyDescent="0.25">
      <c r="A94" s="319"/>
      <c r="B94" s="320"/>
      <c r="C94" s="320"/>
      <c r="D94" s="320"/>
      <c r="E94" s="320"/>
      <c r="F94" s="320"/>
      <c r="G94" s="321"/>
    </row>
    <row r="95" spans="1:10" s="47" customFormat="1" ht="13.8" x14ac:dyDescent="0.25">
      <c r="A95" s="319"/>
      <c r="B95" s="320"/>
      <c r="C95" s="320"/>
      <c r="D95" s="320"/>
      <c r="E95" s="320"/>
      <c r="F95" s="320"/>
      <c r="G95" s="321"/>
    </row>
    <row r="96" spans="1:10" s="47" customFormat="1" ht="13.8" x14ac:dyDescent="0.25">
      <c r="A96" s="319"/>
      <c r="B96" s="320"/>
      <c r="C96" s="320"/>
      <c r="D96" s="320"/>
      <c r="E96" s="320"/>
      <c r="F96" s="320"/>
      <c r="G96" s="321"/>
    </row>
    <row r="97" spans="1:7" s="47" customFormat="1" ht="13.8" x14ac:dyDescent="0.25">
      <c r="A97" s="319"/>
      <c r="B97" s="320"/>
      <c r="C97" s="320"/>
      <c r="D97" s="320"/>
      <c r="E97" s="320"/>
      <c r="F97" s="320"/>
      <c r="G97" s="321"/>
    </row>
    <row r="98" spans="1:7" s="47" customFormat="1" ht="13.8" x14ac:dyDescent="0.25">
      <c r="A98" s="319"/>
      <c r="B98" s="320"/>
      <c r="C98" s="320"/>
      <c r="D98" s="320"/>
      <c r="E98" s="320"/>
      <c r="F98" s="320"/>
      <c r="G98" s="321"/>
    </row>
    <row r="99" spans="1:7" s="47" customFormat="1" ht="13.8" x14ac:dyDescent="0.25">
      <c r="A99" s="319"/>
      <c r="B99" s="320"/>
      <c r="C99" s="320"/>
      <c r="D99" s="320"/>
      <c r="E99" s="320"/>
      <c r="F99" s="320"/>
      <c r="G99" s="321"/>
    </row>
    <row r="100" spans="1:7" s="47" customFormat="1" ht="13.8" x14ac:dyDescent="0.25">
      <c r="A100" s="319"/>
      <c r="B100" s="320"/>
      <c r="C100" s="320"/>
      <c r="D100" s="320"/>
      <c r="E100" s="320"/>
      <c r="F100" s="320"/>
      <c r="G100" s="321"/>
    </row>
    <row r="101" spans="1:7" s="47" customFormat="1" ht="13.8" x14ac:dyDescent="0.25">
      <c r="A101" s="322"/>
      <c r="B101" s="323"/>
      <c r="C101" s="323"/>
      <c r="D101" s="323"/>
      <c r="E101" s="323"/>
      <c r="F101" s="323"/>
      <c r="G101" s="324"/>
    </row>
    <row r="102" spans="1:7" x14ac:dyDescent="0.3">
      <c r="A102" s="5"/>
    </row>
    <row r="103" spans="1:7" x14ac:dyDescent="0.3">
      <c r="A103" s="5"/>
    </row>
    <row r="104" spans="1:7" x14ac:dyDescent="0.3">
      <c r="A104" s="5"/>
    </row>
    <row r="105" spans="1:7" x14ac:dyDescent="0.3">
      <c r="A105" s="5"/>
    </row>
    <row r="106" spans="1:7" x14ac:dyDescent="0.3">
      <c r="A106" s="5"/>
    </row>
    <row r="107" spans="1:7" x14ac:dyDescent="0.3">
      <c r="A107" s="5"/>
    </row>
    <row r="108" spans="1:7" x14ac:dyDescent="0.3">
      <c r="A108" s="5"/>
    </row>
    <row r="109" spans="1:7" x14ac:dyDescent="0.3">
      <c r="A109" s="5"/>
    </row>
    <row r="110" spans="1:7" x14ac:dyDescent="0.3">
      <c r="A110" s="5"/>
    </row>
    <row r="111" spans="1:7" x14ac:dyDescent="0.3">
      <c r="A111" s="5"/>
    </row>
    <row r="112" spans="1:7" x14ac:dyDescent="0.3">
      <c r="A112" s="5"/>
    </row>
    <row r="113" spans="1:1" x14ac:dyDescent="0.3">
      <c r="A113" s="5"/>
    </row>
    <row r="114" spans="1:1" x14ac:dyDescent="0.3">
      <c r="A114" s="5"/>
    </row>
    <row r="115" spans="1:1" x14ac:dyDescent="0.3">
      <c r="A115" s="5"/>
    </row>
    <row r="116" spans="1:1" x14ac:dyDescent="0.3">
      <c r="A116" s="5"/>
    </row>
    <row r="117" spans="1:1" x14ac:dyDescent="0.3">
      <c r="A117" s="5"/>
    </row>
    <row r="118" spans="1:1" x14ac:dyDescent="0.3">
      <c r="A118" s="5"/>
    </row>
    <row r="119" spans="1:1" x14ac:dyDescent="0.3">
      <c r="A119" s="5"/>
    </row>
    <row r="120" spans="1:1" x14ac:dyDescent="0.3">
      <c r="A120" s="5"/>
    </row>
    <row r="121" spans="1:1" x14ac:dyDescent="0.3">
      <c r="A121" s="5"/>
    </row>
    <row r="122" spans="1:1" x14ac:dyDescent="0.3">
      <c r="A122" s="5"/>
    </row>
    <row r="123" spans="1:1" x14ac:dyDescent="0.3">
      <c r="A123" s="5"/>
    </row>
    <row r="124" spans="1:1" x14ac:dyDescent="0.3">
      <c r="A124" s="5"/>
    </row>
    <row r="125" spans="1:1" x14ac:dyDescent="0.3">
      <c r="A125" s="5"/>
    </row>
    <row r="126" spans="1:1" x14ac:dyDescent="0.3">
      <c r="A126" s="5"/>
    </row>
    <row r="127" spans="1:1" x14ac:dyDescent="0.3">
      <c r="A127" s="5"/>
    </row>
    <row r="128" spans="1:1" x14ac:dyDescent="0.3">
      <c r="A128" s="5"/>
    </row>
    <row r="129" spans="1:1" x14ac:dyDescent="0.3">
      <c r="A129" s="5"/>
    </row>
    <row r="130" spans="1:1" x14ac:dyDescent="0.3">
      <c r="A130" s="5"/>
    </row>
    <row r="131" spans="1:1" x14ac:dyDescent="0.3">
      <c r="A131" s="5"/>
    </row>
  </sheetData>
  <sheetProtection algorithmName="SHA-512" hashValue="n8vpiC4X0Z80z/rzbDA11qz/sDB7xWV9QqnvSLB3+3kuy6rolseKNJ8kFgsGW4TAcJsN+hCbVdcGVffBL8LpVw==" saltValue="FIrkwQUkv4iIM4hMArdnkA==" spinCount="100000" sheet="1" objects="1" scenarios="1"/>
  <mergeCells count="47">
    <mergeCell ref="A1:G1"/>
    <mergeCell ref="A10:B10"/>
    <mergeCell ref="C10:F10"/>
    <mergeCell ref="A4:G4"/>
    <mergeCell ref="A15:D15"/>
    <mergeCell ref="E13:F13"/>
    <mergeCell ref="A14:D14"/>
    <mergeCell ref="E14:F14"/>
    <mergeCell ref="A8:B8"/>
    <mergeCell ref="C8:F8"/>
    <mergeCell ref="A9:B9"/>
    <mergeCell ref="C9:F9"/>
    <mergeCell ref="A2:G2"/>
    <mergeCell ref="A3:G3"/>
    <mergeCell ref="A13:D13"/>
    <mergeCell ref="E15:F15"/>
    <mergeCell ref="A20:B20"/>
    <mergeCell ref="C20:D20"/>
    <mergeCell ref="A16:D16"/>
    <mergeCell ref="E16:F16"/>
    <mergeCell ref="A18:D18"/>
    <mergeCell ref="E18:F18"/>
    <mergeCell ref="A17:D17"/>
    <mergeCell ref="E17:F17"/>
    <mergeCell ref="A19:D19"/>
    <mergeCell ref="E19:F19"/>
    <mergeCell ref="A21:B21"/>
    <mergeCell ref="C21:D21"/>
    <mergeCell ref="A92:G101"/>
    <mergeCell ref="A65:F65"/>
    <mergeCell ref="A84:F84"/>
    <mergeCell ref="A87:F87"/>
    <mergeCell ref="A90:F90"/>
    <mergeCell ref="E89:F89"/>
    <mergeCell ref="A66:G67"/>
    <mergeCell ref="A89:D89"/>
    <mergeCell ref="A35:G36"/>
    <mergeCell ref="A34:G34"/>
    <mergeCell ref="A23:G23"/>
    <mergeCell ref="A32:F32"/>
    <mergeCell ref="A5:G5"/>
    <mergeCell ref="A6:G6"/>
    <mergeCell ref="A12:B12"/>
    <mergeCell ref="C12:F12"/>
    <mergeCell ref="A7:F7"/>
    <mergeCell ref="A11:B11"/>
    <mergeCell ref="C11:F11"/>
  </mergeCells>
  <hyperlinks>
    <hyperlink ref="C63" r:id="rId1"/>
  </hyperlinks>
  <printOptions horizontalCentered="1" verticalCentered="1"/>
  <pageMargins left="0.25" right="0.25" top="0.75" bottom="0.75" header="0.3" footer="0.3"/>
  <pageSetup scale="90" fitToHeight="2" orientation="portrait" r:id="rId2"/>
  <headerFooter>
    <oddFooter>&amp;CCurriculum for Agricultural Science Education © 2019 AFNR – Ward's – Page &amp;P</oddFooter>
  </headerFooter>
  <rowBreaks count="2" manualBreakCount="2">
    <brk id="33" max="6" man="1"/>
    <brk id="65" max="6"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
  <sheetViews>
    <sheetView showGridLines="0" view="pageLayout" zoomScale="85" zoomScaleNormal="100" zoomScalePageLayoutView="85" workbookViewId="0">
      <selection sqref="A1:E1"/>
    </sheetView>
  </sheetViews>
  <sheetFormatPr defaultColWidth="8.6640625" defaultRowHeight="13.8" x14ac:dyDescent="0.25"/>
  <cols>
    <col min="1" max="1" width="14.5546875" style="68" customWidth="1"/>
    <col min="2" max="2" width="9.5546875" style="68" customWidth="1"/>
    <col min="3" max="3" width="11.88671875" style="68" customWidth="1"/>
    <col min="4" max="4" width="49.88671875" style="68" customWidth="1"/>
    <col min="5" max="5" width="94.33203125" style="69" customWidth="1"/>
    <col min="6" max="246" width="9.109375" style="69" customWidth="1"/>
    <col min="247" max="247" width="8.33203125" style="69" customWidth="1"/>
    <col min="248" max="16384" width="8.6640625" style="69"/>
  </cols>
  <sheetData>
    <row r="1" spans="1:5" ht="115.5" customHeight="1" x14ac:dyDescent="0.25">
      <c r="A1" s="342"/>
      <c r="B1" s="342"/>
      <c r="C1" s="342"/>
      <c r="D1" s="342"/>
      <c r="E1" s="342"/>
    </row>
    <row r="2" spans="1:5" s="71" customFormat="1" ht="23.25" customHeight="1" x14ac:dyDescent="0.25">
      <c r="A2" s="18" t="s">
        <v>2</v>
      </c>
      <c r="B2" s="18" t="s">
        <v>6</v>
      </c>
      <c r="C2" s="18" t="s">
        <v>0</v>
      </c>
      <c r="D2" s="18" t="s">
        <v>1</v>
      </c>
      <c r="E2" s="20" t="s">
        <v>62</v>
      </c>
    </row>
    <row r="3" spans="1:5" s="71" customFormat="1" ht="27" thickBot="1" x14ac:dyDescent="0.3">
      <c r="A3" s="9">
        <v>10</v>
      </c>
      <c r="B3" s="93"/>
      <c r="C3" s="9" t="s">
        <v>51</v>
      </c>
      <c r="D3" s="19" t="s">
        <v>52</v>
      </c>
      <c r="E3" s="10" t="s">
        <v>481</v>
      </c>
    </row>
    <row r="4" spans="1:5" s="71" customFormat="1" ht="15.75" customHeight="1" thickBot="1" x14ac:dyDescent="0.3">
      <c r="A4" s="9">
        <v>1</v>
      </c>
      <c r="B4" s="93"/>
      <c r="C4" s="9" t="s">
        <v>3</v>
      </c>
      <c r="D4" s="10" t="s">
        <v>482</v>
      </c>
      <c r="E4" s="159" t="s">
        <v>480</v>
      </c>
    </row>
    <row r="5" spans="1:5" s="71" customFormat="1" x14ac:dyDescent="0.25">
      <c r="A5" s="9">
        <v>1</v>
      </c>
      <c r="B5" s="93"/>
      <c r="C5" s="9" t="s">
        <v>3</v>
      </c>
      <c r="D5" s="10" t="s">
        <v>53</v>
      </c>
      <c r="E5" s="10" t="s">
        <v>58</v>
      </c>
    </row>
    <row r="6" spans="1:5" s="71" customFormat="1" x14ac:dyDescent="0.25">
      <c r="A6" s="9">
        <v>20</v>
      </c>
      <c r="B6" s="93"/>
      <c r="C6" s="9" t="s">
        <v>3</v>
      </c>
      <c r="D6" s="10" t="s">
        <v>54</v>
      </c>
      <c r="E6" s="10" t="s">
        <v>58</v>
      </c>
    </row>
    <row r="7" spans="1:5" s="71" customFormat="1" ht="15" customHeight="1" x14ac:dyDescent="0.25">
      <c r="A7" s="9">
        <v>20</v>
      </c>
      <c r="B7" s="93"/>
      <c r="C7" s="9" t="s">
        <v>3</v>
      </c>
      <c r="D7" s="10" t="s">
        <v>55</v>
      </c>
      <c r="E7" s="10" t="s">
        <v>58</v>
      </c>
    </row>
    <row r="8" spans="1:5" s="71" customFormat="1" x14ac:dyDescent="0.25">
      <c r="A8" s="9">
        <v>1</v>
      </c>
      <c r="B8" s="93"/>
      <c r="C8" s="9" t="s">
        <v>56</v>
      </c>
      <c r="D8" s="10" t="s">
        <v>57</v>
      </c>
      <c r="E8" s="10" t="s">
        <v>58</v>
      </c>
    </row>
    <row r="9" spans="1:5" x14ac:dyDescent="0.25">
      <c r="A9" s="9">
        <v>1</v>
      </c>
      <c r="B9" s="93"/>
      <c r="C9" s="9" t="s">
        <v>3</v>
      </c>
      <c r="D9" s="10" t="s">
        <v>59</v>
      </c>
      <c r="E9" s="10" t="s">
        <v>58</v>
      </c>
    </row>
    <row r="10" spans="1:5" x14ac:dyDescent="0.25">
      <c r="A10" s="9">
        <v>20</v>
      </c>
      <c r="B10" s="93"/>
      <c r="C10" s="9" t="s">
        <v>277</v>
      </c>
      <c r="D10" s="10" t="s">
        <v>60</v>
      </c>
      <c r="E10" s="10" t="s">
        <v>61</v>
      </c>
    </row>
    <row r="11" spans="1:5" x14ac:dyDescent="0.25">
      <c r="A11" s="9">
        <v>1</v>
      </c>
      <c r="B11" s="93"/>
      <c r="C11" s="9" t="s">
        <v>277</v>
      </c>
      <c r="D11" s="10" t="s">
        <v>483</v>
      </c>
      <c r="E11" s="10" t="s">
        <v>391</v>
      </c>
    </row>
    <row r="12" spans="1:5" x14ac:dyDescent="0.25">
      <c r="A12" s="9">
        <v>1</v>
      </c>
      <c r="B12" s="93"/>
      <c r="C12" s="9" t="s">
        <v>277</v>
      </c>
      <c r="D12" s="10" t="s">
        <v>390</v>
      </c>
      <c r="E12" s="10" t="s">
        <v>391</v>
      </c>
    </row>
    <row r="13" spans="1:5" x14ac:dyDescent="0.25">
      <c r="A13" s="9">
        <v>1</v>
      </c>
      <c r="B13" s="93"/>
      <c r="C13" s="9" t="s">
        <v>3</v>
      </c>
      <c r="D13" s="10" t="s">
        <v>392</v>
      </c>
      <c r="E13" s="10" t="s">
        <v>391</v>
      </c>
    </row>
    <row r="14" spans="1:5" x14ac:dyDescent="0.25">
      <c r="A14" s="9">
        <v>1</v>
      </c>
      <c r="B14" s="93"/>
      <c r="C14" s="9" t="s">
        <v>3</v>
      </c>
      <c r="D14" s="10" t="s">
        <v>393</v>
      </c>
      <c r="E14" s="10" t="s">
        <v>391</v>
      </c>
    </row>
    <row r="15" spans="1:5" ht="26.4" x14ac:dyDescent="0.25">
      <c r="A15" s="46">
        <v>1</v>
      </c>
      <c r="B15" s="99"/>
      <c r="C15" s="46" t="s">
        <v>288</v>
      </c>
      <c r="D15" s="19" t="s">
        <v>305</v>
      </c>
      <c r="E15" s="72" t="s">
        <v>289</v>
      </c>
    </row>
  </sheetData>
  <sheetProtection algorithmName="SHA-512" hashValue="lpRYLDAgePz2zAFP6eWKjD/z3ZrbCGGOZEK6Xpm/vb5TJu8AZVSOwbp8WpAGdqmTc5UVQCb2LmQb/HR7NlBgaQ==" saltValue="AJg1hYWQzi/MIdkeMacV4A==" spinCount="100000" sheet="1" objects="1" scenarios="1"/>
  <mergeCells count="1">
    <mergeCell ref="A1:E1"/>
  </mergeCells>
  <hyperlinks>
    <hyperlink ref="E15" r:id="rId1"/>
    <hyperlink ref="E4" r:id="rId2"/>
  </hyperlinks>
  <pageMargins left="0.7" right="0.7" top="0.75" bottom="0.75" header="0.3" footer="0.3"/>
  <pageSetup scale="67" orientation="landscape" r:id="rId3"/>
  <headerFooter>
    <oddFooter>&amp;CCurriculum for Agricultural Science Education © 2019 AFNR – Miscellaneous Materials – Page &amp;P</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5"/>
  <sheetViews>
    <sheetView showGridLines="0" view="pageLayout" zoomScaleNormal="100" workbookViewId="0">
      <selection sqref="A1:E1"/>
    </sheetView>
  </sheetViews>
  <sheetFormatPr defaultColWidth="14.5546875" defaultRowHeight="14.4" x14ac:dyDescent="0.3"/>
  <cols>
    <col min="1" max="1" width="14.5546875" style="5" customWidth="1"/>
    <col min="2" max="2" width="9.5546875" style="5" customWidth="1"/>
    <col min="3" max="3" width="11.88671875" style="5" customWidth="1"/>
    <col min="4" max="4" width="58.88671875" style="5" customWidth="1"/>
    <col min="5" max="5" width="2.44140625" style="5" hidden="1" customWidth="1"/>
    <col min="6" max="253" width="9.109375" style="5" customWidth="1"/>
    <col min="254" max="254" width="8.33203125" style="5" customWidth="1"/>
    <col min="255" max="255" width="8.6640625" style="5" customWidth="1"/>
    <col min="256" max="16384" width="14.5546875" style="5"/>
  </cols>
  <sheetData>
    <row r="1" spans="1:5" ht="63" customHeight="1" x14ac:dyDescent="0.3">
      <c r="A1" s="343"/>
      <c r="B1" s="343"/>
      <c r="C1" s="343"/>
      <c r="D1" s="343"/>
      <c r="E1" s="343"/>
    </row>
    <row r="2" spans="1:5" ht="21.9" customHeight="1" x14ac:dyDescent="0.3">
      <c r="A2" s="344" t="s">
        <v>7</v>
      </c>
      <c r="B2" s="344"/>
      <c r="C2" s="344"/>
      <c r="D2" s="344"/>
      <c r="E2" s="344"/>
    </row>
    <row r="3" spans="1:5" x14ac:dyDescent="0.3">
      <c r="A3" s="329"/>
      <c r="B3" s="329"/>
      <c r="C3" s="329"/>
      <c r="D3" s="329"/>
      <c r="E3" s="329"/>
    </row>
    <row r="4" spans="1:5" ht="26.4" x14ac:dyDescent="0.3">
      <c r="A4" s="6" t="s">
        <v>2</v>
      </c>
      <c r="B4" s="6" t="s">
        <v>6</v>
      </c>
      <c r="C4" s="6" t="s">
        <v>0</v>
      </c>
      <c r="D4" s="6" t="s">
        <v>1</v>
      </c>
      <c r="E4" s="47"/>
    </row>
    <row r="5" spans="1:5" s="7" customFormat="1" x14ac:dyDescent="0.3">
      <c r="A5" s="28">
        <v>20</v>
      </c>
      <c r="B5" s="93"/>
      <c r="C5" s="28" t="s">
        <v>3</v>
      </c>
      <c r="D5" s="29" t="s">
        <v>186</v>
      </c>
      <c r="E5" s="50"/>
    </row>
    <row r="6" spans="1:5" s="7" customFormat="1" x14ac:dyDescent="0.3">
      <c r="A6" s="28">
        <v>20</v>
      </c>
      <c r="B6" s="93"/>
      <c r="C6" s="28" t="s">
        <v>3</v>
      </c>
      <c r="D6" s="29" t="s">
        <v>187</v>
      </c>
      <c r="E6" s="50"/>
    </row>
    <row r="7" spans="1:5" s="7" customFormat="1" x14ac:dyDescent="0.3">
      <c r="A7" s="28">
        <v>5</v>
      </c>
      <c r="B7" s="93"/>
      <c r="C7" s="28" t="s">
        <v>3</v>
      </c>
      <c r="D7" s="29" t="s">
        <v>188</v>
      </c>
      <c r="E7" s="50"/>
    </row>
    <row r="8" spans="1:5" x14ac:dyDescent="0.3">
      <c r="A8" s="28">
        <v>20</v>
      </c>
      <c r="B8" s="93"/>
      <c r="C8" s="28" t="s">
        <v>3</v>
      </c>
      <c r="D8" s="29" t="s">
        <v>189</v>
      </c>
      <c r="E8" s="47"/>
    </row>
    <row r="9" spans="1:5" x14ac:dyDescent="0.3">
      <c r="A9" s="28">
        <v>20</v>
      </c>
      <c r="B9" s="93"/>
      <c r="C9" s="28" t="s">
        <v>27</v>
      </c>
      <c r="D9" s="29" t="s">
        <v>190</v>
      </c>
      <c r="E9" s="47"/>
    </row>
    <row r="10" spans="1:5" x14ac:dyDescent="0.3">
      <c r="A10" s="28">
        <v>20</v>
      </c>
      <c r="B10" s="93"/>
      <c r="C10" s="28" t="s">
        <v>3</v>
      </c>
      <c r="D10" s="29" t="s">
        <v>375</v>
      </c>
      <c r="E10" s="47"/>
    </row>
    <row r="11" spans="1:5" x14ac:dyDescent="0.3">
      <c r="A11" s="28">
        <v>5</v>
      </c>
      <c r="B11" s="93"/>
      <c r="C11" s="28" t="s">
        <v>3</v>
      </c>
      <c r="D11" s="29" t="s">
        <v>191</v>
      </c>
      <c r="E11" s="47"/>
    </row>
    <row r="12" spans="1:5" x14ac:dyDescent="0.3">
      <c r="A12" s="47"/>
      <c r="B12" s="47"/>
      <c r="C12" s="47"/>
      <c r="D12" s="47"/>
      <c r="E12" s="47"/>
    </row>
    <row r="13" spans="1:5" x14ac:dyDescent="0.3">
      <c r="A13" s="332" t="s">
        <v>5</v>
      </c>
      <c r="B13" s="332"/>
      <c r="C13" s="332"/>
      <c r="D13" s="332"/>
      <c r="E13" s="332"/>
    </row>
    <row r="14" spans="1:5" x14ac:dyDescent="0.3">
      <c r="A14" s="333"/>
      <c r="B14" s="333"/>
      <c r="C14" s="333"/>
      <c r="D14" s="333"/>
      <c r="E14" s="333"/>
    </row>
    <row r="15" spans="1:5" ht="26.4" x14ac:dyDescent="0.3">
      <c r="A15" s="6" t="s">
        <v>2</v>
      </c>
      <c r="B15" s="6" t="s">
        <v>6</v>
      </c>
      <c r="C15" s="6" t="s">
        <v>0</v>
      </c>
      <c r="D15" s="6" t="s">
        <v>1</v>
      </c>
      <c r="E15" s="47"/>
    </row>
    <row r="16" spans="1:5" s="7" customFormat="1" x14ac:dyDescent="0.3">
      <c r="A16" s="28">
        <v>10</v>
      </c>
      <c r="B16" s="93"/>
      <c r="C16" s="28" t="s">
        <v>192</v>
      </c>
      <c r="D16" s="29" t="s">
        <v>193</v>
      </c>
      <c r="E16" s="50"/>
    </row>
    <row r="17" spans="1:5" s="7" customFormat="1" x14ac:dyDescent="0.3">
      <c r="A17" s="28">
        <v>5</v>
      </c>
      <c r="B17" s="93"/>
      <c r="C17" s="28" t="s">
        <v>3</v>
      </c>
      <c r="D17" s="29" t="s">
        <v>194</v>
      </c>
      <c r="E17" s="50"/>
    </row>
    <row r="18" spans="1:5" s="7" customFormat="1" x14ac:dyDescent="0.3">
      <c r="A18" s="28">
        <v>20</v>
      </c>
      <c r="B18" s="93"/>
      <c r="C18" s="28" t="s">
        <v>195</v>
      </c>
      <c r="D18" s="29" t="s">
        <v>196</v>
      </c>
      <c r="E18" s="50"/>
    </row>
    <row r="19" spans="1:5" s="7" customFormat="1" x14ac:dyDescent="0.3">
      <c r="A19" s="28"/>
      <c r="B19" s="93"/>
      <c r="C19" s="28"/>
      <c r="D19" s="29" t="s">
        <v>197</v>
      </c>
      <c r="E19" s="50"/>
    </row>
    <row r="20" spans="1:5" s="7" customFormat="1" x14ac:dyDescent="0.3">
      <c r="A20" s="28">
        <v>10</v>
      </c>
      <c r="B20" s="93"/>
      <c r="C20" s="28" t="s">
        <v>195</v>
      </c>
      <c r="D20" s="29" t="s">
        <v>198</v>
      </c>
      <c r="E20" s="50"/>
    </row>
    <row r="21" spans="1:5" s="7" customFormat="1" x14ac:dyDescent="0.3">
      <c r="A21" s="28">
        <v>40</v>
      </c>
      <c r="B21" s="93"/>
      <c r="C21" s="28" t="s">
        <v>3</v>
      </c>
      <c r="D21" s="29" t="s">
        <v>199</v>
      </c>
      <c r="E21" s="50"/>
    </row>
    <row r="22" spans="1:5" s="7" customFormat="1" x14ac:dyDescent="0.3">
      <c r="A22" s="28">
        <v>1000</v>
      </c>
      <c r="B22" s="93"/>
      <c r="C22" s="28" t="s">
        <v>3</v>
      </c>
      <c r="D22" s="29" t="s">
        <v>200</v>
      </c>
      <c r="E22" s="50"/>
    </row>
    <row r="23" spans="1:5" s="7" customFormat="1" x14ac:dyDescent="0.3">
      <c r="A23" s="28">
        <v>1</v>
      </c>
      <c r="B23" s="93"/>
      <c r="C23" s="28" t="s">
        <v>21</v>
      </c>
      <c r="D23" s="29" t="s">
        <v>201</v>
      </c>
      <c r="E23" s="50"/>
    </row>
    <row r="24" spans="1:5" s="7" customFormat="1" x14ac:dyDescent="0.3">
      <c r="A24" s="28">
        <v>2</v>
      </c>
      <c r="B24" s="93"/>
      <c r="C24" s="28" t="s">
        <v>195</v>
      </c>
      <c r="D24" s="29" t="s">
        <v>202</v>
      </c>
      <c r="E24" s="50"/>
    </row>
    <row r="25" spans="1:5" s="7" customFormat="1" x14ac:dyDescent="0.3">
      <c r="A25" s="26">
        <v>10</v>
      </c>
      <c r="B25" s="93"/>
      <c r="C25" s="26" t="s">
        <v>3</v>
      </c>
      <c r="D25" s="27" t="s">
        <v>203</v>
      </c>
      <c r="E25" s="50"/>
    </row>
    <row r="26" spans="1:5" s="7" customFormat="1" x14ac:dyDescent="0.3">
      <c r="A26" s="28">
        <v>20</v>
      </c>
      <c r="B26" s="93"/>
      <c r="C26" s="28" t="s">
        <v>3</v>
      </c>
      <c r="D26" s="29" t="s">
        <v>204</v>
      </c>
      <c r="E26" s="50"/>
    </row>
    <row r="27" spans="1:5" s="7" customFormat="1" x14ac:dyDescent="0.3">
      <c r="A27" s="28">
        <v>1</v>
      </c>
      <c r="B27" s="93"/>
      <c r="C27" s="28" t="s">
        <v>205</v>
      </c>
      <c r="D27" s="29" t="s">
        <v>206</v>
      </c>
      <c r="E27" s="50"/>
    </row>
    <row r="28" spans="1:5" s="7" customFormat="1" x14ac:dyDescent="0.3">
      <c r="A28" s="28">
        <v>20</v>
      </c>
      <c r="B28" s="93"/>
      <c r="C28" s="28" t="s">
        <v>3</v>
      </c>
      <c r="D28" s="29" t="s">
        <v>207</v>
      </c>
      <c r="E28" s="50"/>
    </row>
    <row r="29" spans="1:5" s="7" customFormat="1" x14ac:dyDescent="0.3">
      <c r="A29" s="28">
        <v>4</v>
      </c>
      <c r="B29" s="93"/>
      <c r="C29" s="28" t="s">
        <v>21</v>
      </c>
      <c r="D29" s="29" t="s">
        <v>484</v>
      </c>
      <c r="E29" s="50"/>
    </row>
    <row r="30" spans="1:5" s="7" customFormat="1" x14ac:dyDescent="0.3">
      <c r="A30" s="28">
        <v>20</v>
      </c>
      <c r="B30" s="93"/>
      <c r="C30" s="28" t="s">
        <v>192</v>
      </c>
      <c r="D30" s="29" t="s">
        <v>377</v>
      </c>
      <c r="E30" s="50"/>
    </row>
    <row r="31" spans="1:5" s="7" customFormat="1" x14ac:dyDescent="0.3">
      <c r="A31" s="28">
        <v>10</v>
      </c>
      <c r="B31" s="93"/>
      <c r="C31" s="28" t="s">
        <v>208</v>
      </c>
      <c r="D31" s="29" t="s">
        <v>209</v>
      </c>
      <c r="E31" s="50"/>
    </row>
    <row r="32" spans="1:5" s="7" customFormat="1" x14ac:dyDescent="0.3">
      <c r="A32" s="28"/>
      <c r="B32" s="93"/>
      <c r="C32" s="28"/>
      <c r="D32" s="29" t="s">
        <v>210</v>
      </c>
      <c r="E32" s="50"/>
    </row>
    <row r="33" spans="1:5" s="7" customFormat="1" x14ac:dyDescent="0.3">
      <c r="A33" s="28">
        <v>20</v>
      </c>
      <c r="B33" s="93"/>
      <c r="C33" s="28" t="s">
        <v>3</v>
      </c>
      <c r="D33" s="29" t="s">
        <v>376</v>
      </c>
      <c r="E33" s="50"/>
    </row>
    <row r="34" spans="1:5" s="7" customFormat="1" ht="15" customHeight="1" x14ac:dyDescent="0.3">
      <c r="A34" s="28">
        <v>20</v>
      </c>
      <c r="B34" s="93"/>
      <c r="C34" s="28" t="s">
        <v>208</v>
      </c>
      <c r="D34" s="29" t="s">
        <v>211</v>
      </c>
      <c r="E34" s="50"/>
    </row>
    <row r="35" spans="1:5" s="7" customFormat="1" x14ac:dyDescent="0.3">
      <c r="A35" s="28">
        <v>20</v>
      </c>
      <c r="B35" s="93"/>
      <c r="C35" s="28" t="s">
        <v>3</v>
      </c>
      <c r="D35" s="29" t="s">
        <v>212</v>
      </c>
      <c r="E35" s="50"/>
    </row>
    <row r="36" spans="1:5" x14ac:dyDescent="0.3">
      <c r="A36" s="28">
        <v>65</v>
      </c>
      <c r="B36" s="93"/>
      <c r="C36" s="28" t="s">
        <v>3</v>
      </c>
      <c r="D36" s="29" t="s">
        <v>213</v>
      </c>
      <c r="E36" s="47"/>
    </row>
    <row r="37" spans="1:5" x14ac:dyDescent="0.3">
      <c r="A37" s="28">
        <v>20</v>
      </c>
      <c r="B37" s="93"/>
      <c r="C37" s="28" t="s">
        <v>21</v>
      </c>
      <c r="D37" s="29" t="s">
        <v>214</v>
      </c>
      <c r="E37" s="47"/>
    </row>
    <row r="38" spans="1:5" x14ac:dyDescent="0.3">
      <c r="A38" s="28">
        <v>160</v>
      </c>
      <c r="B38" s="93"/>
      <c r="C38" s="28" t="s">
        <v>3</v>
      </c>
      <c r="D38" s="29" t="s">
        <v>215</v>
      </c>
      <c r="E38" s="47"/>
    </row>
    <row r="39" spans="1:5" x14ac:dyDescent="0.3">
      <c r="A39" s="28">
        <v>60</v>
      </c>
      <c r="B39" s="93"/>
      <c r="C39" s="28" t="s">
        <v>3</v>
      </c>
      <c r="D39" s="29" t="s">
        <v>216</v>
      </c>
      <c r="E39" s="47"/>
    </row>
    <row r="40" spans="1:5" x14ac:dyDescent="0.3">
      <c r="A40" s="28">
        <v>200</v>
      </c>
      <c r="B40" s="93"/>
      <c r="C40" s="28" t="s">
        <v>3</v>
      </c>
      <c r="D40" s="29" t="s">
        <v>217</v>
      </c>
      <c r="E40" s="47"/>
    </row>
    <row r="41" spans="1:5" x14ac:dyDescent="0.3">
      <c r="A41" s="28">
        <v>20</v>
      </c>
      <c r="B41" s="93"/>
      <c r="C41" s="28" t="s">
        <v>3</v>
      </c>
      <c r="D41" s="29" t="s">
        <v>218</v>
      </c>
      <c r="E41" s="47"/>
    </row>
    <row r="42" spans="1:5" x14ac:dyDescent="0.3">
      <c r="A42" s="28">
        <v>5</v>
      </c>
      <c r="B42" s="93"/>
      <c r="C42" s="28" t="s">
        <v>3</v>
      </c>
      <c r="D42" s="29" t="s">
        <v>219</v>
      </c>
      <c r="E42" s="47"/>
    </row>
    <row r="43" spans="1:5" x14ac:dyDescent="0.3">
      <c r="A43" s="28">
        <v>1</v>
      </c>
      <c r="B43" s="93"/>
      <c r="C43" s="28" t="s">
        <v>37</v>
      </c>
      <c r="D43" s="29" t="s">
        <v>220</v>
      </c>
      <c r="E43" s="47"/>
    </row>
    <row r="44" spans="1:5" x14ac:dyDescent="0.3">
      <c r="A44" s="28">
        <v>1</v>
      </c>
      <c r="B44" s="93"/>
      <c r="C44" s="28" t="s">
        <v>205</v>
      </c>
      <c r="D44" s="29" t="s">
        <v>221</v>
      </c>
      <c r="E44" s="47"/>
    </row>
    <row r="45" spans="1:5" x14ac:dyDescent="0.3">
      <c r="A45" s="28">
        <v>1</v>
      </c>
      <c r="B45" s="93"/>
      <c r="C45" s="28" t="s">
        <v>205</v>
      </c>
      <c r="D45" s="29" t="s">
        <v>222</v>
      </c>
      <c r="E45" s="47"/>
    </row>
  </sheetData>
  <sheetProtection algorithmName="SHA-512" hashValue="RlzPn63Gwp5FSfo3lUm/Ki+Jm8jcXgLMp03iejbbwepdCouO/VIXngDbrjUdCIN9JsNIp1C4XdZDnqjfrf2LJg==" saltValue="Qq0WoEFU5UgrGn2AUcGxXw==" spinCount="100000" sheet="1" objects="1" scenarios="1"/>
  <mergeCells count="3">
    <mergeCell ref="A1:E1"/>
    <mergeCell ref="A2:E3"/>
    <mergeCell ref="A13:E14"/>
  </mergeCells>
  <pageMargins left="0.7" right="0.7" top="0.75" bottom="0.75" header="0.3" footer="0.3"/>
  <pageSetup scale="87" orientation="portrait" r:id="rId1"/>
  <headerFooter>
    <oddFooter>&amp;CCurriculum for Agricultural Science Education © 2019 AFNR – Classroom Supplies – 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Guidelines for Purchasing</vt:lpstr>
      <vt:lpstr>CASE Online</vt:lpstr>
      <vt:lpstr>American Technical Publishers</vt:lpstr>
      <vt:lpstr>Cengage</vt:lpstr>
      <vt:lpstr>Lab-Aids</vt:lpstr>
      <vt:lpstr>Vernier</vt:lpstr>
      <vt:lpstr>Ward's</vt:lpstr>
      <vt:lpstr>Miscellaneous</vt:lpstr>
      <vt:lpstr>Classroom Supplies</vt:lpstr>
      <vt:lpstr>Local Supplies</vt:lpstr>
      <vt:lpstr>Cengage!Print_Area</vt:lpstr>
      <vt:lpstr>'Classroom Supplies'!Print_Area</vt:lpstr>
      <vt:lpstr>'Guidelines for Purchasing'!Print_Area</vt:lpstr>
      <vt:lpstr>'Lab-Aids'!Print_Area</vt:lpstr>
      <vt:lpstr>'Local Supplies'!Print_Area</vt:lpstr>
      <vt:lpstr>Miscellaneous!Print_Area</vt:lpstr>
      <vt:lpstr>Vernier!Print_Area</vt:lpstr>
      <vt:lpstr>'Ward''s'!Print_Area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Marlene</dc:creator>
  <cp:lastModifiedBy>CASE_MC</cp:lastModifiedBy>
  <cp:lastPrinted>2017-11-14T16:48:57Z</cp:lastPrinted>
  <dcterms:created xsi:type="dcterms:W3CDTF">2009-11-14T17:09:48Z</dcterms:created>
  <dcterms:modified xsi:type="dcterms:W3CDTF">2019-08-28T14:17:55Z</dcterms:modified>
</cp:coreProperties>
</file>