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E M Chaplin\Desktop\CASE Initative\CASE Initiative\Purchasing Manuals\2019\"/>
    </mc:Choice>
  </mc:AlternateContent>
  <bookViews>
    <workbookView xWindow="0" yWindow="0" windowWidth="10680" windowHeight="6948" tabRatio="890"/>
  </bookViews>
  <sheets>
    <sheet name="Guidelines for Purchasing" sheetId="14" r:id="rId1"/>
    <sheet name="CASE Online" sheetId="15" r:id="rId2"/>
    <sheet name="Cengage" sheetId="16" r:id="rId3"/>
    <sheet name="Lab-Aids" sheetId="17" r:id="rId4"/>
    <sheet name="Newbyte" sheetId="18" r:id="rId5"/>
    <sheet name="Vernier" sheetId="19" r:id="rId6"/>
    <sheet name="Ward's" sheetId="12" r:id="rId7"/>
    <sheet name="Miscellaneous" sheetId="20" r:id="rId8"/>
    <sheet name="Classroom Supplies" sheetId="21" r:id="rId9"/>
    <sheet name="Local Supplies" sheetId="22" r:id="rId10"/>
  </sheets>
  <definedNames>
    <definedName name="OLE_LINK1" localSheetId="4">Newbyte!$A$4</definedName>
    <definedName name="_xlnm.Print_Area" localSheetId="2">Cengage!$A$1:$H$35</definedName>
    <definedName name="_xlnm.Print_Area" localSheetId="8">'Classroom Supplies'!$A$1:$E$36</definedName>
    <definedName name="_xlnm.Print_Area" localSheetId="0">'Guidelines for Purchasing'!$A$1:$L$19</definedName>
    <definedName name="_xlnm.Print_Area" localSheetId="3">'Lab-Aids'!$A$1:$G$68</definedName>
    <definedName name="_xlnm.Print_Area" localSheetId="9">'Local Supplies'!$A$1:$D$96</definedName>
    <definedName name="_xlnm.Print_Area" localSheetId="4">Newbyte!$A$1:$G$20</definedName>
    <definedName name="_xlnm.Print_Area" localSheetId="5">Vernier!$A$1:$F$30</definedName>
    <definedName name="_xlnm.Print_Titles" localSheetId="3">'Lab-Aids'!$5:$5</definedName>
    <definedName name="_xlnm.Print_Titles" localSheetId="9">'Local Supplies'!$4:$4</definedName>
  </definedNames>
  <calcPr calcId="162913"/>
</workbook>
</file>

<file path=xl/calcChain.xml><?xml version="1.0" encoding="utf-8"?>
<calcChain xmlns="http://schemas.openxmlformats.org/spreadsheetml/2006/main">
  <c r="F5" i="19" l="1"/>
  <c r="F6" i="19"/>
  <c r="F7" i="19"/>
  <c r="F8" i="19"/>
  <c r="F9" i="19"/>
  <c r="F10" i="19"/>
  <c r="F11" i="19"/>
  <c r="F12" i="19"/>
  <c r="F13" i="19"/>
  <c r="F14" i="19"/>
  <c r="F15" i="19"/>
  <c r="F16" i="19"/>
  <c r="F17" i="19"/>
  <c r="F18" i="19"/>
  <c r="F19" i="19"/>
  <c r="F20" i="19"/>
  <c r="F21" i="19"/>
  <c r="F22" i="19"/>
  <c r="F23" i="19"/>
  <c r="G6" i="17"/>
  <c r="G7" i="17" s="1"/>
  <c r="G9" i="17"/>
  <c r="G64" i="17" s="1"/>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73" i="17"/>
  <c r="G74" i="17" s="1"/>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H20" i="16"/>
  <c r="H21" i="16"/>
  <c r="H22" i="16"/>
  <c r="H23" i="16"/>
  <c r="H24" i="16"/>
  <c r="H28" i="16"/>
  <c r="H29" i="16"/>
  <c r="H30" i="16"/>
  <c r="H31" i="16"/>
  <c r="C69" i="12"/>
  <c r="C70" i="12"/>
  <c r="C71" i="12"/>
  <c r="C72" i="12"/>
  <c r="C73" i="12"/>
  <c r="C74" i="12"/>
  <c r="C75" i="12"/>
  <c r="C76" i="12"/>
  <c r="C77" i="12"/>
  <c r="C78" i="12"/>
  <c r="C79" i="12"/>
  <c r="C80" i="12"/>
  <c r="C81" i="12"/>
  <c r="C83" i="12"/>
  <c r="C84" i="12"/>
  <c r="C85" i="12"/>
  <c r="C86" i="12"/>
  <c r="C87" i="12"/>
  <c r="C68" i="12"/>
  <c r="C44" i="12"/>
  <c r="C45" i="12"/>
  <c r="C46" i="12"/>
  <c r="C47" i="12"/>
  <c r="C48" i="12"/>
  <c r="C49" i="12"/>
  <c r="C50" i="12"/>
  <c r="C51" i="12"/>
  <c r="C52" i="12"/>
  <c r="C53" i="12"/>
  <c r="C54" i="12"/>
  <c r="C55" i="12"/>
  <c r="C56" i="12"/>
  <c r="C57" i="12"/>
  <c r="C58" i="12"/>
  <c r="C60" i="12"/>
  <c r="C61" i="12"/>
  <c r="C62" i="12"/>
  <c r="C63" i="12"/>
  <c r="C43" i="12"/>
  <c r="C25" i="12"/>
  <c r="C26" i="12"/>
  <c r="C27" i="12"/>
  <c r="C28" i="12"/>
  <c r="C29" i="12"/>
  <c r="C30" i="12"/>
  <c r="C31" i="12"/>
  <c r="C32" i="12"/>
  <c r="C34" i="12"/>
  <c r="C35" i="12"/>
  <c r="C36" i="12"/>
  <c r="C24" i="12"/>
  <c r="G62" i="12"/>
  <c r="G61" i="12"/>
  <c r="G60" i="12"/>
  <c r="G59" i="12"/>
  <c r="G58" i="12"/>
  <c r="G57" i="12"/>
  <c r="G56" i="12"/>
  <c r="G55" i="12"/>
  <c r="G54" i="12"/>
  <c r="G53" i="12"/>
  <c r="G52" i="12"/>
  <c r="G51" i="12"/>
  <c r="G50" i="12"/>
  <c r="G49" i="12"/>
  <c r="G48" i="12"/>
  <c r="G47" i="12"/>
  <c r="G46" i="12"/>
  <c r="G45" i="12"/>
  <c r="G44" i="12"/>
  <c r="G43" i="12"/>
  <c r="G87" i="12"/>
  <c r="G86" i="12"/>
  <c r="G85" i="12"/>
  <c r="G84" i="12"/>
  <c r="G83" i="12"/>
  <c r="G82" i="12"/>
  <c r="G81" i="12"/>
  <c r="G80" i="12"/>
  <c r="G79" i="12"/>
  <c r="G78" i="12"/>
  <c r="G77" i="12"/>
  <c r="G76" i="12"/>
  <c r="G75" i="12"/>
  <c r="G74" i="12"/>
  <c r="G73" i="12"/>
  <c r="G72" i="12"/>
  <c r="G71" i="12"/>
  <c r="G70" i="12"/>
  <c r="G69" i="12"/>
  <c r="G68" i="12"/>
  <c r="G63" i="12"/>
  <c r="G36" i="12"/>
  <c r="G35" i="12"/>
  <c r="G34" i="12"/>
  <c r="G33" i="12"/>
  <c r="G32" i="12"/>
  <c r="G24" i="12"/>
  <c r="G25" i="12"/>
  <c r="G26" i="12"/>
  <c r="G27" i="12"/>
  <c r="G28" i="12"/>
  <c r="G29" i="12"/>
  <c r="G30" i="12"/>
  <c r="G31" i="12"/>
  <c r="G88" i="12" l="1"/>
  <c r="G37" i="12"/>
  <c r="G64" i="12"/>
  <c r="G91" i="12"/>
  <c r="G92" i="12" s="1"/>
  <c r="G94" i="12" s="1"/>
  <c r="F25" i="19"/>
  <c r="F27" i="19" s="1"/>
  <c r="G111" i="17"/>
  <c r="G112" i="17"/>
  <c r="G113" i="17" s="1"/>
  <c r="G66" i="17"/>
  <c r="G67" i="17"/>
  <c r="G68" i="17" s="1"/>
  <c r="F26" i="19" l="1"/>
  <c r="F28" i="19"/>
</calcChain>
</file>

<file path=xl/sharedStrings.xml><?xml version="1.0" encoding="utf-8"?>
<sst xmlns="http://schemas.openxmlformats.org/spreadsheetml/2006/main" count="1235" uniqueCount="729">
  <si>
    <t>Please Note:</t>
  </si>
  <si>
    <t>Each worksheet is a quote from a specific vendor. Ordering information for that vendor is provided.</t>
  </si>
  <si>
    <t xml:space="preserve">If a special promotional code is provided, please use it when ordering to receive the specified discount. </t>
  </si>
  <si>
    <t>A vendor may not offer every item needed for a CASE course, it is recommended that you cross reference your order form with the Equipment and Supplies Worksheet for the course.</t>
  </si>
  <si>
    <t>Miscellaneous items have a recommended vendor, but no special pricing.</t>
  </si>
  <si>
    <t>CASE does NOT recommend vendors for Classroom Supplies or Local Supplies.</t>
  </si>
  <si>
    <t>Principles of Agricultural Science - Plant</t>
  </si>
  <si>
    <t>Laboratory Equipment Listing</t>
  </si>
  <si>
    <t>Quantity Recommended</t>
  </si>
  <si>
    <t>Quantity Needed</t>
  </si>
  <si>
    <t>Item #</t>
  </si>
  <si>
    <t>Unit</t>
  </si>
  <si>
    <t>Item</t>
  </si>
  <si>
    <t>Item Price</t>
  </si>
  <si>
    <t>Item Total</t>
  </si>
  <si>
    <t>Each</t>
  </si>
  <si>
    <t>Set</t>
  </si>
  <si>
    <t>Dissection Set (FA-62-1097), classroom set</t>
  </si>
  <si>
    <t>Electronic Scales, 200 gram capacity</t>
  </si>
  <si>
    <t>Lab aprons</t>
  </si>
  <si>
    <t>Microscope, Compound</t>
  </si>
  <si>
    <t>Microscope, Dissecting</t>
  </si>
  <si>
    <t>Ring stand</t>
  </si>
  <si>
    <t>Thermometers, Celsius</t>
  </si>
  <si>
    <t>Aquarium air pump</t>
  </si>
  <si>
    <t>Fan, small electric</t>
  </si>
  <si>
    <t>Rootview Growth Chamber</t>
  </si>
  <si>
    <t>Section Total</t>
  </si>
  <si>
    <t>Laboratory Supplies Listing</t>
  </si>
  <si>
    <t>Non-Consumables</t>
  </si>
  <si>
    <r>
      <t xml:space="preserve">Quantity </t>
    </r>
    <r>
      <rPr>
        <b/>
        <sz val="9"/>
        <rFont val="Arial"/>
        <family val="2"/>
      </rPr>
      <t>Recommended</t>
    </r>
  </si>
  <si>
    <t>Rinse bottle (plastic squeeze)</t>
  </si>
  <si>
    <t>Spray Bottles</t>
  </si>
  <si>
    <t>Student safety glasses</t>
  </si>
  <si>
    <t>Light control timer</t>
  </si>
  <si>
    <t xml:space="preserve">Air Stone, 7/16" </t>
  </si>
  <si>
    <t>Consumables</t>
  </si>
  <si>
    <t>Rolls</t>
  </si>
  <si>
    <t>Aluminum foil</t>
  </si>
  <si>
    <t>Pkg.</t>
  </si>
  <si>
    <t>Boxes</t>
  </si>
  <si>
    <t>Package</t>
  </si>
  <si>
    <t>Lens Paper</t>
  </si>
  <si>
    <t>Parafilm</t>
  </si>
  <si>
    <t>Sponge</t>
  </si>
  <si>
    <t>Roll</t>
  </si>
  <si>
    <t>Box</t>
  </si>
  <si>
    <t>Gallon</t>
  </si>
  <si>
    <t>Kit</t>
  </si>
  <si>
    <t>Rapitest Soil Test Kits</t>
  </si>
  <si>
    <t>Sheet</t>
  </si>
  <si>
    <t>Peat Moss</t>
  </si>
  <si>
    <t>Vermiculite</t>
  </si>
  <si>
    <t>Order Total</t>
  </si>
  <si>
    <t>Shipping</t>
  </si>
  <si>
    <t>TOTAL COST</t>
  </si>
  <si>
    <t>Pkg</t>
  </si>
  <si>
    <t>CASE-L001A</t>
  </si>
  <si>
    <t>Go-Get-It Notecards, Plant Subjects</t>
  </si>
  <si>
    <t>CASE-L001B</t>
  </si>
  <si>
    <t>Go-Get-It Notecards, Plant Placards</t>
  </si>
  <si>
    <t>NE-002B</t>
  </si>
  <si>
    <t>Nematode Funnel</t>
  </si>
  <si>
    <t>NE-002C</t>
  </si>
  <si>
    <t>Nematode Tripod Stand</t>
  </si>
  <si>
    <t>GS-004</t>
  </si>
  <si>
    <t>IAPS-B19</t>
  </si>
  <si>
    <t>Collection Containers w/ Covers</t>
  </si>
  <si>
    <t>33-1EA</t>
  </si>
  <si>
    <t>Bottles</t>
  </si>
  <si>
    <t>Vial</t>
  </si>
  <si>
    <t>Bottle</t>
  </si>
  <si>
    <t>MA-001</t>
  </si>
  <si>
    <t>63-1EA</t>
  </si>
  <si>
    <t>63-2EA</t>
  </si>
  <si>
    <t>63-3EA</t>
  </si>
  <si>
    <t>CASE-P001</t>
  </si>
  <si>
    <t>62-GTX30</t>
  </si>
  <si>
    <t>22-MBX12</t>
  </si>
  <si>
    <t>22-TSX40</t>
  </si>
  <si>
    <t>CASE-B009</t>
  </si>
  <si>
    <t>HC-2B08E</t>
  </si>
  <si>
    <t>61-2EA</t>
  </si>
  <si>
    <t>61-3EA</t>
  </si>
  <si>
    <t>61-4EA</t>
  </si>
  <si>
    <t>61-1EA</t>
  </si>
  <si>
    <t>61-5EA</t>
  </si>
  <si>
    <t>9-BRX15</t>
  </si>
  <si>
    <t>65-3EA</t>
  </si>
  <si>
    <t>65-2EA</t>
  </si>
  <si>
    <t>160-BX25</t>
  </si>
  <si>
    <t>SEED05A</t>
  </si>
  <si>
    <t>V-ABTRAY</t>
  </si>
  <si>
    <t>9-MBX30</t>
  </si>
  <si>
    <t>CASE-B006</t>
  </si>
  <si>
    <t>CASE-B007</t>
  </si>
  <si>
    <t>CASE-B001</t>
  </si>
  <si>
    <t>160-HXBU</t>
  </si>
  <si>
    <t>160-PX75</t>
  </si>
  <si>
    <t>160-ICX1</t>
  </si>
  <si>
    <t>160-1EA</t>
  </si>
  <si>
    <t>TW-001</t>
  </si>
  <si>
    <t>Tweezers, Plastic</t>
  </si>
  <si>
    <t>CASE-B002</t>
  </si>
  <si>
    <t>CASE-B005</t>
  </si>
  <si>
    <t>Ring stand Clamp</t>
  </si>
  <si>
    <t>Vernier Soil Moisture Sensor</t>
  </si>
  <si>
    <t>Vernier Conductivity Sensor</t>
  </si>
  <si>
    <t>Vernier Dissolved Oxygen Sensor</t>
  </si>
  <si>
    <t>Vernier Temperature Sensor</t>
  </si>
  <si>
    <t>Notes or special instructions:</t>
  </si>
  <si>
    <t>Vernier Gas Pressure Sensor</t>
  </si>
  <si>
    <t>Lid</t>
  </si>
  <si>
    <t>18” Fluorescent Light Bar</t>
  </si>
  <si>
    <t>18” Fluorescent Aquarium Light Bulb</t>
  </si>
  <si>
    <t>18” Fluorescent Soft White Light Bulb</t>
  </si>
  <si>
    <t>18” Fluorescent Warm White Light Bulb</t>
  </si>
  <si>
    <t>Black Light Incandescent Bulb</t>
  </si>
  <si>
    <t xml:space="preserve">Pkg </t>
  </si>
  <si>
    <t>Cups, Plastic, 16 oz.</t>
  </si>
  <si>
    <t>Cups, Plastic, 9 oz.</t>
  </si>
  <si>
    <t>Sheets</t>
  </si>
  <si>
    <t>LaMotte Plant Tissue Test Kit</t>
  </si>
  <si>
    <t>Pieces</t>
  </si>
  <si>
    <t>Vinyl air supply hose for aquarium pump (10 ft)</t>
  </si>
  <si>
    <t>Gloves, Latex, medium</t>
  </si>
  <si>
    <t>Gloves, Latex, small</t>
  </si>
  <si>
    <t>Gloves, Latex, large</t>
  </si>
  <si>
    <t>Gloves, Nitrile, medium</t>
  </si>
  <si>
    <t>Clipboards, Letter size</t>
  </si>
  <si>
    <t xml:space="preserve">Scissors </t>
  </si>
  <si>
    <t>Stapler, Long-reach</t>
  </si>
  <si>
    <t>Tape measures, 12'</t>
  </si>
  <si>
    <t>Binders, 3' Three-ring, clear view</t>
  </si>
  <si>
    <t>Calendar, current year</t>
  </si>
  <si>
    <t>Calendar, next year</t>
  </si>
  <si>
    <t>Glue Sticks</t>
  </si>
  <si>
    <t>Paper, Construction, White, 8.5x11</t>
  </si>
  <si>
    <t>Paper, Poster</t>
  </si>
  <si>
    <t>Sets</t>
  </si>
  <si>
    <t>Pencils, Colored Set</t>
  </si>
  <si>
    <t>Pens, Colored Marker Set</t>
  </si>
  <si>
    <t>Pens, Dry Erase</t>
  </si>
  <si>
    <t>Pens, Dry Erase, Fine tip</t>
  </si>
  <si>
    <t>Pens, Highlighter</t>
  </si>
  <si>
    <t>Pens, Permanent Fine Tip Marker, Black</t>
  </si>
  <si>
    <t>Pens, Permanent Marker, Black</t>
  </si>
  <si>
    <t>Pins, Push</t>
  </si>
  <si>
    <t>Post-it Notes</t>
  </si>
  <si>
    <t>Poster Board, 20x30</t>
  </si>
  <si>
    <t>Rubber Bands, Large</t>
  </si>
  <si>
    <t>Tab Dividers, 5-Tab Insertable Dividers for 3-ring Binders</t>
  </si>
  <si>
    <t>Tape, Masking 3/4"</t>
  </si>
  <si>
    <t>Tape, Masking, 1/2" wide</t>
  </si>
  <si>
    <t>Tape, Transparent</t>
  </si>
  <si>
    <t>each</t>
  </si>
  <si>
    <t>Ice cubes</t>
  </si>
  <si>
    <t>Plant Material - 10 different specimens of tree leaves with stems</t>
  </si>
  <si>
    <t>Plant Material - Begonia plant</t>
  </si>
  <si>
    <t>Plant Material - Mature coleus or bedding plant, needed various times in course</t>
  </si>
  <si>
    <t>Plant Material - Potted chrysanthemum or blue fescue grass</t>
  </si>
  <si>
    <t>Plant Material - Potted English Ivy plant</t>
  </si>
  <si>
    <t>Plant Material - Potted Geranium</t>
  </si>
  <si>
    <t>Bulb</t>
  </si>
  <si>
    <t>Plant Material - Pre-chilled tulip bulbs</t>
  </si>
  <si>
    <t>Plant Material - Seed potatoes</t>
  </si>
  <si>
    <t xml:space="preserve">Plant Material - Tomato Starts (12 days old) </t>
  </si>
  <si>
    <t>Plant Material - Bean pod containing seeds</t>
  </si>
  <si>
    <t>Plant Material - Bell Peppers</t>
  </si>
  <si>
    <t>Plant Material - Carrots with visible roots</t>
  </si>
  <si>
    <t>Plant Material - Complete flower (ex: rose or lily)</t>
  </si>
  <si>
    <t>Plant Material - Barrel Cacti (small)</t>
  </si>
  <si>
    <t>Plant Material - Daffodil clump</t>
  </si>
  <si>
    <t>Plant Material - Fibrous rooted plant (ex: corn)</t>
  </si>
  <si>
    <t>Plant Material - Fresh fruit tree sapwood whips</t>
  </si>
  <si>
    <t>Plant Material - Green leafed plants</t>
  </si>
  <si>
    <t>Plant Material - Onion</t>
  </si>
  <si>
    <t>Plant Material - Plant cuttings</t>
  </si>
  <si>
    <t>Plant Material - Potatoes</t>
  </si>
  <si>
    <t>Plant Material - Taproot plant (ex: pigweed)</t>
  </si>
  <si>
    <t>Seeds</t>
  </si>
  <si>
    <t>Seed, Bean</t>
  </si>
  <si>
    <t>Seed, Corn</t>
  </si>
  <si>
    <t>Seed, Loose leaf lettuce</t>
  </si>
  <si>
    <t>Seed, Marigold or radish (preferably with seed trial germination rates)</t>
  </si>
  <si>
    <t>Seed, Redbud (Cercis) or Locus (Robinia)</t>
  </si>
  <si>
    <t>Seed, Peas</t>
  </si>
  <si>
    <t>Soil, Fresh soil sample (live organisms)</t>
  </si>
  <si>
    <t>Soil, Garden</t>
  </si>
  <si>
    <t>Specimen Jar, 32 oz. (plastic)</t>
  </si>
  <si>
    <t>Plastic wrap</t>
  </si>
  <si>
    <t>School Name</t>
  </si>
  <si>
    <t>Contact Person</t>
  </si>
  <si>
    <t>Billing Information</t>
  </si>
  <si>
    <t>Shipping Information</t>
  </si>
  <si>
    <t>Mailing Address</t>
  </si>
  <si>
    <t>City</t>
  </si>
  <si>
    <t>State</t>
  </si>
  <si>
    <t>Zip</t>
  </si>
  <si>
    <t>Pea Plant Genetics Lab v6</t>
  </si>
  <si>
    <r>
      <t xml:space="preserve">CASE has negotiated a partnership with Newbyte software to offer the </t>
    </r>
    <r>
      <rPr>
        <i/>
        <sz val="12"/>
        <color indexed="8"/>
        <rFont val="Arial"/>
        <family val="2"/>
      </rPr>
      <t>Pea Plant Genetics Lab</t>
    </r>
    <r>
      <rPr>
        <sz val="12"/>
        <color indexed="8"/>
        <rFont val="Arial"/>
        <family val="2"/>
      </rPr>
      <t xml:space="preserve"> software packages recommended for CASE courses at a discounted price to CASE programs. Below is pricing and information how to order software packages.</t>
    </r>
  </si>
  <si>
    <t>Contact Phone</t>
  </si>
  <si>
    <t xml:space="preserve">Mailing Address </t>
  </si>
  <si>
    <t>At the time of purchase, you will be provided a web link to download the software. If you request the CD version of this software, the CD will be mailed to you within 30 days after the purchase.</t>
  </si>
  <si>
    <t>CASE has negotiated a partnership with Vernier to offer the LabQuest and sensors recommended for CASE courses at a discounted price to CASE programs. Below is pricing and information on how to order.</t>
  </si>
  <si>
    <t>Ward's Order Form</t>
  </si>
  <si>
    <t>Textbooks - Agriscience Library (used throughout course)</t>
  </si>
  <si>
    <t>ISBN</t>
  </si>
  <si>
    <t>Publisher</t>
  </si>
  <si>
    <t>Book</t>
  </si>
  <si>
    <t>Parker, R. (2010). Plant and soil science: Fundamentals and applications. Clifton Park, NY: Delmar.</t>
  </si>
  <si>
    <t>Brickell, C. (2004). The American Horticultural Society encyclopedia of garden plants. New York: DK Publishing.</t>
  </si>
  <si>
    <t>9780789489937</t>
  </si>
  <si>
    <t>Dorhling Kindersley</t>
  </si>
  <si>
    <t>Toogood, A. R. (Ed.). (1999). American Horticultural Society plant propagation: The fully illustrated plant-by-plant manual of practical techniques. New York, NY: Dorling Kindersley.</t>
  </si>
  <si>
    <t>9780789441164</t>
  </si>
  <si>
    <t>Manual</t>
  </si>
  <si>
    <t>Crop and Grassland Plant Identification Manual</t>
  </si>
  <si>
    <t>10-1203-S</t>
  </si>
  <si>
    <t>Hobar</t>
  </si>
  <si>
    <t>Hamrick, D. (ed.). (n.d.) Ball redbook, volume 2: Crop production (17th ed.).</t>
  </si>
  <si>
    <t>B059</t>
  </si>
  <si>
    <t>DVD</t>
  </si>
  <si>
    <t>The Science of Propagation (vol. 3): Vegetative Techniques (SLV17015W)</t>
  </si>
  <si>
    <t>Vendor</t>
  </si>
  <si>
    <t>CEV</t>
  </si>
  <si>
    <t>CO2-BTA</t>
  </si>
  <si>
    <t>CON-BTA</t>
  </si>
  <si>
    <t>DO-BTA</t>
  </si>
  <si>
    <t>GPS-BTA</t>
  </si>
  <si>
    <t>SMS-BTA</t>
  </si>
  <si>
    <t>FPH-BTA</t>
  </si>
  <si>
    <t>TMP-BTA</t>
  </si>
  <si>
    <t>LQ-LAN</t>
  </si>
  <si>
    <t>LabQuest Lanyard</t>
  </si>
  <si>
    <t>CASE 10% Discount</t>
  </si>
  <si>
    <t>The cells in the worksheets are protected. Enter your ordering information and the quantity needed and all calculations will be completed for you.</t>
  </si>
  <si>
    <t>SS-1P44E</t>
  </si>
  <si>
    <t>33-WDX10</t>
  </si>
  <si>
    <t>GS-007</t>
  </si>
  <si>
    <t>TW-GCX16</t>
  </si>
  <si>
    <t>WD-2B06E</t>
  </si>
  <si>
    <t>WH-1-10E</t>
  </si>
  <si>
    <t>Petrolatum, vial</t>
  </si>
  <si>
    <t>SP-DX16E</t>
  </si>
  <si>
    <t>Root Tips, vial</t>
  </si>
  <si>
    <t>Hay, Bunch</t>
  </si>
  <si>
    <t>C1-PD20</t>
  </si>
  <si>
    <t>Note the quantities of items, some quantities have changed in the revision process. The Purchase Manual has the most accurate quantity at this time. Some items are packaged in different quantities from the distributor.</t>
  </si>
  <si>
    <t xml:space="preserve">Many items in the local supply listing are time sensitive and must be purchased as needed according to the Day-to-Day plans for the course. </t>
  </si>
  <si>
    <r>
      <t xml:space="preserve">All quantities are based on a </t>
    </r>
    <r>
      <rPr>
        <b/>
        <sz val="12"/>
        <color indexed="8"/>
        <rFont val="Arial"/>
        <family val="2"/>
      </rPr>
      <t>class size of 20</t>
    </r>
    <r>
      <rPr>
        <sz val="12"/>
        <color indexed="8"/>
        <rFont val="Arial"/>
        <family val="2"/>
      </rPr>
      <t>. Make quantity adjustments accordingly.</t>
    </r>
  </si>
  <si>
    <t>In an effort to provide CASE programs with the best options for ordering supplies and materials, we have negotiated discounted pricing and special packages from vendors.</t>
  </si>
  <si>
    <t>Enter the desired quantities, print the worksheet, and submit the order form to the respective vendor unless otherwise instructed.</t>
  </si>
  <si>
    <t>OPTIONAL</t>
  </si>
  <si>
    <t>Item Price Before Discount</t>
  </si>
  <si>
    <t>Cost</t>
  </si>
  <si>
    <t>Total</t>
  </si>
  <si>
    <t>CASE 3% Discount</t>
  </si>
  <si>
    <t>20*</t>
  </si>
  <si>
    <t>* Recommended primary textbook for CASE course</t>
  </si>
  <si>
    <t>CASE Store.</t>
  </si>
  <si>
    <t>Pumice</t>
  </si>
  <si>
    <t>Knife/Screwdriver</t>
  </si>
  <si>
    <t>Bag</t>
  </si>
  <si>
    <t>Calculator</t>
  </si>
  <si>
    <t>bag</t>
  </si>
  <si>
    <t>Bark</t>
  </si>
  <si>
    <t>Sample</t>
  </si>
  <si>
    <t>Grodan 1.5 inch rockwool starter</t>
  </si>
  <si>
    <t>Crop Seed Identification Kit</t>
  </si>
  <si>
    <t>IL-X34C</t>
  </si>
  <si>
    <t>CD</t>
  </si>
  <si>
    <t>Floriculture Plant Identification</t>
  </si>
  <si>
    <t>10-2802-A</t>
  </si>
  <si>
    <t>Nursery and Landscape Plant Identification</t>
  </si>
  <si>
    <t>10-2750-CD</t>
  </si>
  <si>
    <t>Forest Tree Identification</t>
  </si>
  <si>
    <t>C12755N</t>
  </si>
  <si>
    <t>NASCO</t>
  </si>
  <si>
    <t>Identification Kits and CD's</t>
  </si>
  <si>
    <t>cuyd</t>
  </si>
  <si>
    <t>Natural sunlight incandescent bulb</t>
  </si>
  <si>
    <t>8 inch azalea pot</t>
  </si>
  <si>
    <t>Bale</t>
  </si>
  <si>
    <t>Rocks</t>
  </si>
  <si>
    <t>16 inch Pots</t>
  </si>
  <si>
    <t>Hydrated quick lime</t>
  </si>
  <si>
    <t>Chromatography Paper Strips</t>
  </si>
  <si>
    <t>Local</t>
  </si>
  <si>
    <t>Grower's Supply</t>
  </si>
  <si>
    <t>Standard 1020 Flat without holes</t>
  </si>
  <si>
    <t>Nutrient Solution - Hydro-Growth</t>
  </si>
  <si>
    <t>Nutrient Solution - Hydro-Bloom</t>
  </si>
  <si>
    <t>4 inch Plastic Azalea Pot</t>
  </si>
  <si>
    <t>4 inch Peat Azalea Pot</t>
  </si>
  <si>
    <t>Perlite - 4 Cubic Feet</t>
  </si>
  <si>
    <t>Forestry Supplier's Inc</t>
  </si>
  <si>
    <t>Budding Ties</t>
  </si>
  <si>
    <t>Twist Ties (Roll)</t>
  </si>
  <si>
    <t>Multimedia</t>
  </si>
  <si>
    <t>Grower Supply</t>
  </si>
  <si>
    <t>Forestry Suppliers</t>
  </si>
  <si>
    <t>Growers Supply</t>
  </si>
  <si>
    <t>4" Net Pot</t>
  </si>
  <si>
    <t xml:space="preserve">Horticultural Supplies </t>
  </si>
  <si>
    <t>Osmocote</t>
  </si>
  <si>
    <t>LabQuest2 Interface</t>
  </si>
  <si>
    <t>LABQ2</t>
  </si>
  <si>
    <t>Stop watches, MyChron, 6 ea</t>
  </si>
  <si>
    <t>Test Tube Rack (capacity of 12)</t>
  </si>
  <si>
    <t>Optional</t>
  </si>
  <si>
    <r>
      <t>CASE now offers an efficient way to order Vernier materials using our online ordering page. Please access the ordering page at</t>
    </r>
    <r>
      <rPr>
        <b/>
        <sz val="14"/>
        <color indexed="13"/>
        <rFont val="Arial"/>
        <family val="2"/>
      </rPr>
      <t xml:space="preserve"> </t>
    </r>
    <r>
      <rPr>
        <b/>
        <sz val="14"/>
        <rFont val="Arial"/>
        <family val="2"/>
      </rPr>
      <t>the</t>
    </r>
  </si>
  <si>
    <t>Boodley, J. W. (2009). The commercial greenhouse (3rd ed.). Albany, NY: Delmar.</t>
  </si>
  <si>
    <t>Ingels, J. (2010). Ornamental horticulture (4th ed.). Clifton Park, NY: Delmar.</t>
  </si>
  <si>
    <t>Plug Trays, 72-cell</t>
  </si>
  <si>
    <t>Plant Labels (1000/Pkg)</t>
  </si>
  <si>
    <t>Vinyl hose splitters for aquarium tubing (pkg 10)</t>
  </si>
  <si>
    <t>Cheesecloth (5 yds)</t>
  </si>
  <si>
    <t>Distilled water</t>
  </si>
  <si>
    <t>Humidity dome, 2 inch</t>
  </si>
  <si>
    <t>Standard 1020 Flat with holes</t>
  </si>
  <si>
    <t>109043</t>
  </si>
  <si>
    <t>Standard cell insert, 8-cell</t>
  </si>
  <si>
    <t>109049</t>
  </si>
  <si>
    <t>Price/Item</t>
  </si>
  <si>
    <t>Standard 1020 web flat, heavyweight</t>
  </si>
  <si>
    <t>Heating Mat Thermostat</t>
  </si>
  <si>
    <t>Heating Mats 48"x20.75"</t>
  </si>
  <si>
    <t>https://lab-aids.com/high-school-curriculum/curriculum-for-agricultural-science-education-case</t>
  </si>
  <si>
    <t>CASE-M001B</t>
  </si>
  <si>
    <t>Unlimited Site License with CD</t>
  </si>
  <si>
    <t>Soft white incandescent bulb</t>
  </si>
  <si>
    <t>LabQuest2 Interface Charging Station</t>
  </si>
  <si>
    <t>Additional Student Home License. *Requires Site License.</t>
  </si>
  <si>
    <t xml:space="preserve">Profile Tube cap - Pk/8 </t>
  </si>
  <si>
    <t xml:space="preserve">Wire Discs, 2 5/16” DIA - Pk/10 </t>
  </si>
  <si>
    <t>Dilute Alcohol, 30 mL, dispensing tip btl</t>
  </si>
  <si>
    <t xml:space="preserve">Cups, graduated, 30 mL - Pk/16 </t>
  </si>
  <si>
    <t>Magnifiers, Small plastic, 4X</t>
  </si>
  <si>
    <t>Grass Seed, vial</t>
  </si>
  <si>
    <t>Balanced Salt Solution, 7 mL, drop control btl</t>
  </si>
  <si>
    <t>CASE-B019</t>
  </si>
  <si>
    <t>Liquid Starch, 60 mL, dispensing tip btl</t>
  </si>
  <si>
    <t>Corn Syrup, 50%, 60 mL, drop control  btl</t>
  </si>
  <si>
    <t>Monocot Cross Sections, vial</t>
  </si>
  <si>
    <t>Dicot Cross Sections, vial</t>
  </si>
  <si>
    <t>Macerated Stem Tissue, vial</t>
  </si>
  <si>
    <t>Differential Stain, 7 mL, drop control btl</t>
  </si>
  <si>
    <t>Glycerine, 7 mL, drop control btl</t>
  </si>
  <si>
    <t>Diastase Solution, 7 mL, drop control btl</t>
  </si>
  <si>
    <t>Starch Suspension, 7 mL, drop control btl</t>
  </si>
  <si>
    <t>A&amp;B Tray (Tissue Treating Tray)</t>
  </si>
  <si>
    <t>CASE-B018</t>
  </si>
  <si>
    <t>Solution A, 30 mL, dispensing tip btl</t>
  </si>
  <si>
    <t>Solution B, 30 mL, dispensing tip btl</t>
  </si>
  <si>
    <t>CASE-B017</t>
  </si>
  <si>
    <t>Aceto-Orcein Stain, 7 mL, drop control btl</t>
  </si>
  <si>
    <t>Bleach Solution, 10%, 60 mL, drop control btl</t>
  </si>
  <si>
    <t>Transparent Infusion Chamber</t>
  </si>
  <si>
    <t>Methylene Blue Stain, 7 mL, drop control btl</t>
  </si>
  <si>
    <t>Glucose Solution, 5%, 30 mL</t>
  </si>
  <si>
    <t>Sucrose Solution, 5%, 30 mL</t>
  </si>
  <si>
    <t>Contact Email</t>
  </si>
  <si>
    <t>Textbooks must be purchased through CASE to receive this discounted price listed below. To place an order through CASE, please email this completed order form to miranda.chaplin@case4learning.org with the subject line of "Cengage textbook order through CASE"</t>
  </si>
  <si>
    <t>Contact Email Address</t>
  </si>
  <si>
    <t>10% CASE Discount</t>
  </si>
  <si>
    <t>Plant Nutrition Studies</t>
  </si>
  <si>
    <t>LaMotte</t>
  </si>
  <si>
    <t>ODO-BTA</t>
  </si>
  <si>
    <t>Optical Dissolved Oxygen Probe (substitute option for the Dissolved Oxygen Sensor above)</t>
  </si>
  <si>
    <t>LQ-VIEW</t>
  </si>
  <si>
    <t>LabQuest View Site License</t>
  </si>
  <si>
    <t>TUBE0013</t>
  </si>
  <si>
    <t>• Each student enrolled in a CASE course will need their own dedicated account to use CASE Online for each course they are enrolled. Pricing is based on course enrollment rather than the individual student.</t>
  </si>
  <si>
    <t>• Student accounts are disabled each year but student registration is stored until the teacher deletes the student or three school years pass.</t>
  </si>
  <si>
    <t>• Student accounts are transferrable but access to End of Course assessments is locked after the second attempt if the second attempt meets the national cut score.</t>
  </si>
  <si>
    <t>• The purchase of a student account allows the teacher to assign student access to a course.</t>
  </si>
  <si>
    <t>Additional terms and conditions for CASE Online accounts:</t>
  </si>
  <si>
    <t>CASE Online™ offers pricing for annual student accounts to access the online system. CASE Online account privileges provide three important components for CASE implementation:</t>
  </si>
  <si>
    <t>Profile Tube – 1.25” x 10” x .020" with Holes</t>
  </si>
  <si>
    <t>Glass Microscope Slide - Pk/30</t>
  </si>
  <si>
    <t xml:space="preserve">Glass Microscope Slide Cover Slips - Pk/100 </t>
  </si>
  <si>
    <t>River Sand, coarse, 500 cc</t>
  </si>
  <si>
    <t>Pea Gravel, small, 500 cc</t>
  </si>
  <si>
    <t>Germinating Paper - Pk/4</t>
  </si>
  <si>
    <t>Toothpicks, green - Pk/30</t>
  </si>
  <si>
    <t>Membranes, Semi-permeable - Pk/12</t>
  </si>
  <si>
    <t>Glucose Testing Strips - Pk/40</t>
  </si>
  <si>
    <t>Lugol’s Solution, 20 mL - Pk/3</t>
  </si>
  <si>
    <t>Droppers - Pk/16</t>
  </si>
  <si>
    <t>Brushes (tissue transfer) - Pk/15</t>
  </si>
  <si>
    <t>Lima Bean Seed - Pk/25</t>
  </si>
  <si>
    <t>Corn Seed Packet - Pk/50</t>
  </si>
  <si>
    <t xml:space="preserve">Macerating Blades - Pk/30 </t>
  </si>
  <si>
    <t>Peppercorns - Pk/75</t>
  </si>
  <si>
    <t>Petri Dish, 60 mm, sterile - Pk/20</t>
  </si>
  <si>
    <t>Scalpel Blades, pkg/10</t>
  </si>
  <si>
    <t>Dialysis Tubing  Closures</t>
  </si>
  <si>
    <t>Shipping added to total once order is placed</t>
  </si>
  <si>
    <t>pH Up (aqueous solutions designed for hydroponics )</t>
  </si>
  <si>
    <t>pH Down (aqueous solutions designed for hydroponics )</t>
  </si>
  <si>
    <t>CASE Teachers: We recommend you consolidate your orders and place orders online to take advantage of this free shipping offer.</t>
  </si>
  <si>
    <t>TOTAL COST including shipping</t>
  </si>
  <si>
    <t>Principles of Ag Science - Plant Materials Bulk Refill</t>
  </si>
  <si>
    <t>CASE-M001B-BK</t>
  </si>
  <si>
    <t>33-1EA-B</t>
  </si>
  <si>
    <t>Dilute Alcohol, 120 mL, dispensing tip btl</t>
  </si>
  <si>
    <t>River Sand, coarse, 500cc</t>
  </si>
  <si>
    <t>Pea Gravel, small, 500cc</t>
  </si>
  <si>
    <t>63-2EAMI</t>
  </si>
  <si>
    <t>Balanced Salt Solution, 30 mL, drop control btl</t>
  </si>
  <si>
    <t>PJ-001</t>
  </si>
  <si>
    <t>Tube</t>
  </si>
  <si>
    <t>Petrolatum, tube, 30 g</t>
  </si>
  <si>
    <t>77-GPX30</t>
  </si>
  <si>
    <t>Germinating Paper, Pk/30</t>
  </si>
  <si>
    <t>Toothpicks, green, Pk/30</t>
  </si>
  <si>
    <t>22-MBX60</t>
  </si>
  <si>
    <t>Membranes, Semi-permeable - Pk/60</t>
  </si>
  <si>
    <t>SS-1B48E</t>
  </si>
  <si>
    <t>Glucose Testing Strips – Pk/150</t>
  </si>
  <si>
    <t>CH-2-9-B</t>
  </si>
  <si>
    <t>Lugol's solution, 160 mL</t>
  </si>
  <si>
    <t>CASE-B009-B</t>
  </si>
  <si>
    <t>Liquid Starch, 480 mL</t>
  </si>
  <si>
    <t>SS-1B20-B</t>
  </si>
  <si>
    <t>Corn Syrup, 50% (aka Glucose), 960 mL</t>
  </si>
  <si>
    <t>61-1EA-B</t>
  </si>
  <si>
    <t>Differential Stain, 60 mL</t>
  </si>
  <si>
    <t>61-5EA-B</t>
  </si>
  <si>
    <t>Glycerine, 30 mL, drop control btl</t>
  </si>
  <si>
    <t>65-3EA-B</t>
  </si>
  <si>
    <t>Diastase Solution, 60 mL, drop control btl</t>
  </si>
  <si>
    <t>65-2EA-B</t>
  </si>
  <si>
    <t>Starch Suspension, 60 mL, drop control btl</t>
  </si>
  <si>
    <t>Lima Bean Seed, Pk/25</t>
  </si>
  <si>
    <t>Corn Seed Packet, Pk/50</t>
  </si>
  <si>
    <t>CASE-B006-B</t>
  </si>
  <si>
    <t>Solution A, 240 mL</t>
  </si>
  <si>
    <t>CASE-B007-B</t>
  </si>
  <si>
    <t>Solution B, 240 mL</t>
  </si>
  <si>
    <t>CASE-B017-B</t>
  </si>
  <si>
    <t>Aceto-Orcein Stain, 60 mL</t>
  </si>
  <si>
    <t>Peppercorns, Pk/75</t>
  </si>
  <si>
    <t>160-1EA-B</t>
  </si>
  <si>
    <t>Methylene Blue Stain, 60 mL, drop control btl</t>
  </si>
  <si>
    <t>CASE-B002-B</t>
  </si>
  <si>
    <t xml:space="preserve">Glucose Solution, 5% 240 mL </t>
  </si>
  <si>
    <t>CASE-B005-B</t>
  </si>
  <si>
    <t>Sucrose Solution, 5%, 240 mL</t>
  </si>
  <si>
    <t>Vernier Tris-Compatible Flat pH Sensor</t>
  </si>
  <si>
    <t>• Students are granted four attempts to complete the national CASE End-of-Course assessment. Teachers can use the attempts how they choose. Four attempts will provide the opportunity to establish a pre-test/post-test program with an extra chance for successful completion if student is short of cut score level. Teachers have access to student performance metrics and a certificate of completion is automatically be generated for each student that successfully attains or surpasses the national cut score.</t>
  </si>
  <si>
    <t>For more information or to order accounts, visit the CASE Website.</t>
  </si>
  <si>
    <t>470092-520</t>
  </si>
  <si>
    <t>470301-456</t>
  </si>
  <si>
    <t>PO Number</t>
  </si>
  <si>
    <t>CO2-BTL</t>
  </si>
  <si>
    <t>250 ml Nalgene Bottle with Lid</t>
  </si>
  <si>
    <t>Vernier CO2 Gas Sensor</t>
  </si>
  <si>
    <t>PH-SS</t>
  </si>
  <si>
    <t>pH Sensor Storage Solution</t>
  </si>
  <si>
    <t>Soil Structure Kit (Professional Soil Scientist Association of South Dakota)</t>
  </si>
  <si>
    <t>Soil Structure Kit</t>
  </si>
  <si>
    <t>PSSASD</t>
  </si>
  <si>
    <t>4-6 Optional</t>
  </si>
  <si>
    <t>Potting Benches</t>
  </si>
  <si>
    <t>Ruler, Metric and Standard markings</t>
  </si>
  <si>
    <t>Paper, Construction, Assorted colors</t>
  </si>
  <si>
    <t>Light source with 100 watt bulb</t>
  </si>
  <si>
    <t>Organic matter/materials</t>
  </si>
  <si>
    <t>Paper towels</t>
  </si>
  <si>
    <t xml:space="preserve">Set </t>
  </si>
  <si>
    <t>Plant Material - 10 different specimens of inflorescence (grass &amp; flowers)</t>
  </si>
  <si>
    <t>Plant Material - 20 different plant specimens OR pictures</t>
  </si>
  <si>
    <t>Soil, 5 different textural samples</t>
  </si>
  <si>
    <t>Soil, 6 different structural samples</t>
  </si>
  <si>
    <t xml:space="preserve"> Free shipping on orders over $250</t>
  </si>
  <si>
    <t>Burner, Alcohol (OR Bunsen Burner)</t>
  </si>
  <si>
    <t>Forceps</t>
  </si>
  <si>
    <t>Sand, fine</t>
  </si>
  <si>
    <t>CASE-L007</t>
  </si>
  <si>
    <t>Plant - Exploring Career Card set</t>
  </si>
  <si>
    <t>CASE-B013</t>
  </si>
  <si>
    <t>Order from the list below if only refills are needed on consumable items.</t>
  </si>
  <si>
    <t>CASE-P010R</t>
  </si>
  <si>
    <t>CASE-P010B</t>
  </si>
  <si>
    <t>250 Red Plastic Chips</t>
  </si>
  <si>
    <t>250 Blue Plastic Chips</t>
  </si>
  <si>
    <t>LQ2-CRG</t>
  </si>
  <si>
    <t>PH-BUFCAP</t>
  </si>
  <si>
    <t>PH Buffer Capsules (calibration) (3x10)</t>
  </si>
  <si>
    <t>Reiley, H. E., &amp; Shry, C. L. (2017). Introductory horticulture (9th ed.). Clifton Park, NY: Delmar.</t>
  </si>
  <si>
    <t>LP</t>
  </si>
  <si>
    <t>Logger Pro 3- CD</t>
  </si>
  <si>
    <t>LP-E</t>
  </si>
  <si>
    <t>Logger Pro 3- Electronic Download</t>
  </si>
  <si>
    <t>Globe Soil Color Book</t>
  </si>
  <si>
    <t>Mixing bottles for Mystery Solution</t>
  </si>
  <si>
    <t>4 inch clay azalea pot</t>
  </si>
  <si>
    <t>Small electric heater</t>
  </si>
  <si>
    <t>Incandescent light fixture</t>
  </si>
  <si>
    <t>Watering system</t>
  </si>
  <si>
    <t>Temp system</t>
  </si>
  <si>
    <t>Light control system</t>
  </si>
  <si>
    <t>Grafting knife</t>
  </si>
  <si>
    <t>Garden knife</t>
  </si>
  <si>
    <t>Hand spade</t>
  </si>
  <si>
    <t>PVC sampling frame</t>
  </si>
  <si>
    <t>Electronic balance - 5 KG or postal scale</t>
  </si>
  <si>
    <t>PVC frame for hanging fixtures (see blueprints in teacher notes)</t>
  </si>
  <si>
    <t>Aluminum sulfate</t>
  </si>
  <si>
    <t>Cotton balls</t>
  </si>
  <si>
    <t>Fungicide dust</t>
  </si>
  <si>
    <t>Germination media</t>
  </si>
  <si>
    <t>MiracleGro fertilizer</t>
  </si>
  <si>
    <t>Clothes pins</t>
  </si>
  <si>
    <t>Plant Material - 20 different mature seed-bearing structures</t>
  </si>
  <si>
    <t>Plant Material - vines for cuttings</t>
  </si>
  <si>
    <t>Plastic bag, gallon</t>
  </si>
  <si>
    <t>Plastic bag, quart</t>
  </si>
  <si>
    <t>Plates, paper</t>
  </si>
  <si>
    <t>Potting media</t>
  </si>
  <si>
    <t>Rooting media</t>
  </si>
  <si>
    <t>1 (optional)</t>
  </si>
  <si>
    <t>Rooting powder</t>
  </si>
  <si>
    <t>Sand</t>
  </si>
  <si>
    <t>Sandpaper</t>
  </si>
  <si>
    <t>Soil, 3 different hue/chroma/color value</t>
  </si>
  <si>
    <t>Soil, horizon samples (4 different horizons)</t>
  </si>
  <si>
    <t>Soil, loam garden soil</t>
  </si>
  <si>
    <t>Cu.Inch</t>
  </si>
  <si>
    <t>Spoons, plastic</t>
  </si>
  <si>
    <t>Steel wool</t>
  </si>
  <si>
    <t>Toothpicks</t>
  </si>
  <si>
    <t>Yeast, 10g</t>
  </si>
  <si>
    <t>109632</t>
  </si>
  <si>
    <t>109917</t>
  </si>
  <si>
    <t>112908</t>
  </si>
  <si>
    <t>112910</t>
  </si>
  <si>
    <t>109051</t>
  </si>
  <si>
    <t>109047</t>
  </si>
  <si>
    <t>111386</t>
  </si>
  <si>
    <t>109831</t>
  </si>
  <si>
    <t>111090</t>
  </si>
  <si>
    <t>109044</t>
  </si>
  <si>
    <t>110467</t>
  </si>
  <si>
    <t>111049</t>
  </si>
  <si>
    <t>79311</t>
  </si>
  <si>
    <t>Petri dishes, disposable (25/pkg)</t>
  </si>
  <si>
    <t>Physarum agar bottles, prepared pkg/6</t>
  </si>
  <si>
    <t>1ml graduated disposable transfer pipet (500/pkg)</t>
  </si>
  <si>
    <t>Razor Blade, 100/box</t>
  </si>
  <si>
    <t>Isopropyl Alcohol, 500ml</t>
  </si>
  <si>
    <t>100ml beaker</t>
  </si>
  <si>
    <t>250ml beaker</t>
  </si>
  <si>
    <t>400ml beaker</t>
  </si>
  <si>
    <t>600ml beaker</t>
  </si>
  <si>
    <t>100ml graduated cylinder</t>
  </si>
  <si>
    <t>Specimen jar, 16 oz</t>
  </si>
  <si>
    <t>Jar cap. White metal, 70mm</t>
  </si>
  <si>
    <t>470157-270</t>
  </si>
  <si>
    <t>3ml disposable plastic transfer pipet (pkg 100)</t>
  </si>
  <si>
    <t>Syringes, 10cc</t>
  </si>
  <si>
    <t>4 (Optional)</t>
  </si>
  <si>
    <t>Rooter-pot (Air Layering Pot)</t>
  </si>
  <si>
    <t>Student account rates range depending on quantity ordered. State and regional block pricing will be available to reduce per student account cost further.</t>
  </si>
  <si>
    <t>Principles of Agricultural Science - Plant Materials</t>
  </si>
  <si>
    <t>Pea Plant Genetics Lab v7</t>
    <phoneticPr fontId="1" type="noConversion"/>
  </si>
  <si>
    <t>One time fee</t>
  </si>
  <si>
    <t>Unlimited Site License- Download Only</t>
  </si>
  <si>
    <t>Online access for version 7 provides Flash and HTML5 versions for all browsers including iPad and Chromebooks. At school and home for staff and students - number limited in limited licenses.</t>
  </si>
  <si>
    <t>470199-974</t>
  </si>
  <si>
    <t>GDX-SVISPL</t>
  </si>
  <si>
    <t>Go Direct Spectrovis Plus Spectrophotometer</t>
  </si>
  <si>
    <t>VSP-FIBER</t>
  </si>
  <si>
    <t>Vernier Spectrophotometer Optical Fiber</t>
  </si>
  <si>
    <t>Peggy Ackerman, bids@wardsci.com</t>
  </si>
  <si>
    <t>Test tube, 16x125mm, pkg of 72</t>
  </si>
  <si>
    <t>Ward's Natural Science  PO Box 92912  Rochester, NY 14962-9012 Fax 877-247-0176 Phone 800-962-2660</t>
  </si>
  <si>
    <t>470227-308</t>
  </si>
  <si>
    <t>470020-698</t>
  </si>
  <si>
    <t>470015-776</t>
  </si>
  <si>
    <t>470003-234</t>
  </si>
  <si>
    <t>470148-648</t>
  </si>
  <si>
    <t>470014-518</t>
  </si>
  <si>
    <t>470012-230</t>
  </si>
  <si>
    <t>470019-496</t>
  </si>
  <si>
    <t>470019-652</t>
  </si>
  <si>
    <t>470100-740</t>
  </si>
  <si>
    <t>470175-286</t>
  </si>
  <si>
    <t>470014-438</t>
  </si>
  <si>
    <t>470191-188</t>
  </si>
  <si>
    <t>470191-150</t>
  </si>
  <si>
    <t>470191-200</t>
  </si>
  <si>
    <t>470191-152</t>
  </si>
  <si>
    <t>470018-870</t>
  </si>
  <si>
    <t>470148-772</t>
  </si>
  <si>
    <t>470191-300</t>
  </si>
  <si>
    <t>470175-054</t>
  </si>
  <si>
    <t>470177-064</t>
  </si>
  <si>
    <t>470157-560</t>
  </si>
  <si>
    <t>470176-072</t>
  </si>
  <si>
    <t>470178-068</t>
  </si>
  <si>
    <t>470050-014</t>
  </si>
  <si>
    <t>470148-876</t>
  </si>
  <si>
    <t>470149-250</t>
  </si>
  <si>
    <t>470017-066</t>
  </si>
  <si>
    <t>470149-916</t>
  </si>
  <si>
    <t>470174-272</t>
  </si>
  <si>
    <t>470206-494</t>
  </si>
  <si>
    <t>470005-702</t>
  </si>
  <si>
    <t>470206-374</t>
  </si>
  <si>
    <t>470157-558</t>
  </si>
  <si>
    <t>470157-562</t>
  </si>
  <si>
    <t>470153-396</t>
  </si>
  <si>
    <t>470206-456</t>
  </si>
  <si>
    <t>470152-246</t>
  </si>
  <si>
    <t>470150-438</t>
  </si>
  <si>
    <t>470153-626</t>
  </si>
  <si>
    <t>470021-148</t>
  </si>
  <si>
    <t>470004-492</t>
  </si>
  <si>
    <t>470180-730</t>
  </si>
  <si>
    <t>470017-122</t>
  </si>
  <si>
    <t>470020-860</t>
  </si>
  <si>
    <t>470199-958</t>
  </si>
  <si>
    <t>470150-576</t>
  </si>
  <si>
    <t>470153-732</t>
  </si>
  <si>
    <t>470006-954</t>
  </si>
  <si>
    <t>470175-090</t>
  </si>
  <si>
    <t>https://wardsci.com/store/catalog/product.jsp?catalog_number=</t>
  </si>
  <si>
    <t>https://wardsci.com/store/catalog/product.jsp?catalog_number=470020-698</t>
  </si>
  <si>
    <t>https://wardsci.com/store/catalog/product.jsp?catalog_number=470015-776</t>
  </si>
  <si>
    <t>https://wardsci.com/store/catalog/product.jsp?catalog_number=470003-234</t>
  </si>
  <si>
    <t>https://wardsci.com/store/catalog/product.jsp?catalog_number=470148-648</t>
  </si>
  <si>
    <t>https://wardsci.com/store/catalog/product.jsp?catalog_number=470014-518</t>
  </si>
  <si>
    <t>https://wardsci.com/store/catalog/product.jsp?catalog_number=470012-230</t>
  </si>
  <si>
    <t>https://wardsci.com/store/catalog/product.jsp?catalog_number=470019-496</t>
  </si>
  <si>
    <t>https://wardsci.com/store/catalog/product.jsp?catalog_number=470157-270</t>
  </si>
  <si>
    <t>https://wardsci.com/store/catalog/product.jsp?catalog_number=470019-652</t>
  </si>
  <si>
    <t>https://wardsci.com/store/catalog/product.jsp?catalog_number=470100-740</t>
  </si>
  <si>
    <t>https://wardsci.com/store/catalog/product.jsp?catalog_number=470227-308</t>
  </si>
  <si>
    <t>https://wardsci.com/store/catalog/product.jsp?catalog_number=470175-286</t>
  </si>
  <si>
    <t>https://wardsci.com/store/catalog/product.jsp?catalog_number=470014-438</t>
  </si>
  <si>
    <t>https://wardsci.com/store/catalog/product.jsp?catalog_number=470191-188</t>
  </si>
  <si>
    <t>https://wardsci.com/store/catalog/product.jsp?catalog_number=470191-150</t>
  </si>
  <si>
    <t>https://wardsci.com/store/catalog/product.jsp?catalog_number=470191-200</t>
  </si>
  <si>
    <t>https://wardsci.com/store/catalog/product.jsp?catalog_number=470191-152</t>
  </si>
  <si>
    <t>https://wardsci.com/store/catalog/product.jsp?catalog_number=470018-870</t>
  </si>
  <si>
    <t>https://wardsci.com/store/catalog/product.jsp?catalog_number=470148-772</t>
  </si>
  <si>
    <t>https://wardsci.com/store/catalog/product.jsp?catalog_number=470191-300</t>
  </si>
  <si>
    <t>https://wardsci.com/store/catalog/product.jsp?catalog_number=470175-054</t>
  </si>
  <si>
    <t>https://wardsci.com/store/catalog/product.jsp?catalog_number=470177-064</t>
  </si>
  <si>
    <t>https://wardsci.com/store/catalog/product.jsp?catalog_number=470176-072</t>
  </si>
  <si>
    <t>https://wardsci.com/store/catalog/product.jsp?catalog_number=470178-068</t>
  </si>
  <si>
    <t>https://wardsci.com/store/catalog/product.jsp?catalog_number=470050-014</t>
  </si>
  <si>
    <t>https://wardsci.com/store/catalog/product.jsp?catalog_number=470148-876</t>
  </si>
  <si>
    <t>https://wardsci.com/store/catalog/product.jsp?catalog_number=470149-250</t>
  </si>
  <si>
    <t>https://wardsci.com/store/catalog/product.jsp?catalog_number=470092-520</t>
  </si>
  <si>
    <t>https://wardsci.com/store/catalog/product.jsp?catalog_number=470017-066</t>
  </si>
  <si>
    <t>https://wardsci.com/store/catalog/product.jsp?catalog_number=470149-916</t>
  </si>
  <si>
    <t>https://wardsci.com/store/catalog/product.jsp?catalog_number=470174-272</t>
  </si>
  <si>
    <t>https://wardsci.com/store/catalog/product.jsp?catalog_number=470206-494</t>
  </si>
  <si>
    <t>https://wardsci.com/store/catalog/product.jsp?catalog_number=470005-702</t>
  </si>
  <si>
    <t>https://wardsci.com/store/catalog/product.jsp?catalog_number=470206-374</t>
  </si>
  <si>
    <t>https://wardsci.com/store/catalog/product.jsp?catalog_number=470157-560</t>
  </si>
  <si>
    <t>https://wardsci.com/store/catalog/product.jsp?catalog_number=470157-558</t>
  </si>
  <si>
    <t>https://wardsci.com/store/catalog/product.jsp?catalog_number=470157-562</t>
  </si>
  <si>
    <t>https://wardsci.com/store/catalog/product.jsp?catalog_number=470153-396</t>
  </si>
  <si>
    <t>https://wardsci.com/store/catalog/product.jsp?catalog_number=470206-456</t>
  </si>
  <si>
    <t>https://wardsci.com/store/catalog/product.jsp?catalog_number=470152-246</t>
  </si>
  <si>
    <t>https://wardsci.com/store/catalog/product.jsp?catalog_number=470150-438</t>
  </si>
  <si>
    <t>https://wardsci.com/store/catalog/product.jsp?catalog_number=470153-626</t>
  </si>
  <si>
    <t>https://wardsci.com/store/catalog/product.jsp?catalog_number=470021-148</t>
  </si>
  <si>
    <t>https://wardsci.com/store/catalog/product.jsp?catalog_number=470004-492</t>
  </si>
  <si>
    <t>https://wardsci.com/store/catalog/product.jsp?catalog_number=470199-974</t>
  </si>
  <si>
    <t>https://wardsci.com/store/catalog/product.jsp?catalog_number=470180-730</t>
  </si>
  <si>
    <t>https://wardsci.com/store/catalog/product.jsp?catalog_number=470017-122</t>
  </si>
  <si>
    <t>https://wardsci.com/store/catalog/product.jsp?catalog_number=470020-860</t>
  </si>
  <si>
    <t>https://wardsci.com/store/catalog/product.jsp?catalog_number=470199-958</t>
  </si>
  <si>
    <t>https://wardsci.com/store/catalog/product.jsp?catalog_number=470150-576</t>
  </si>
  <si>
    <t>https://wardsci.com/store/catalog/product.jsp?catalog_number=470301-456</t>
  </si>
  <si>
    <t>https://wardsci.com/store/catalog/product.jsp?catalog_number=470153-732</t>
  </si>
  <si>
    <t>https://wardsci.com/store/catalog/product.jsp?catalog_number=470006-954</t>
  </si>
  <si>
    <t>https://wardsci.com/store/catalog/product.jsp?catalog_number=470175-090</t>
  </si>
  <si>
    <t>• All accounts are disabled June 30 of each year. Account activation begins August 10 or immediately after accounts are purchased.</t>
  </si>
  <si>
    <t>• Teachers with one or more student accounts have access to an open test bank of questions to create online quizzes and exams related to the specific concepts that they wish to assess. Teachers may create their own questions for use within CASE Online.</t>
  </si>
  <si>
    <t>• Students have unlimited access to online curriculum materials for the course in which they are enrolled. Students can view lesson specifics and related PowerPoints® and flipped videos. In addition, students can download APP documents in Word®, complete assignments, and digitally submit work to their teacher to reduce the need for paper copies in the classroom.</t>
  </si>
  <si>
    <t>Herren, R. V. (2018). The science of agriculture: A biological approach (5th ed.). Albany, NY: Delmar.</t>
  </si>
  <si>
    <t>Lab-Aids ASP Bulk Refill Set, includes recommended quantity of all consumable items listed below, class size 20</t>
  </si>
  <si>
    <t>Lab-Aids ASP Set, includes recommended quantity of all items listed below, class size 20</t>
  </si>
  <si>
    <t>The Lab-Aids ASP Set, CASE-M001B, is a discounted package containing everything for a class of 20 students. If you have a different class size, you can order items as needed from the itemized list.  To replenish your consumable items, use the Bulk Refill List on the bottom half of the page.  You can purchase the complete refill package CASE-M001B-BK or individual line items.</t>
  </si>
  <si>
    <t>To order Lab-Aids materials, please follow the link above and order directly from Lab-Aids. Use the information below for budgeting &amp; planning purposes.</t>
  </si>
  <si>
    <t>Newbyte software must be ordered through CASE to receive a discount.</t>
  </si>
  <si>
    <t>Vernier equipment must be ordered through CASE to receive the 3% discount.</t>
  </si>
  <si>
    <r>
      <t xml:space="preserve">USE PROMO CODE </t>
    </r>
    <r>
      <rPr>
        <b/>
        <i/>
        <sz val="18"/>
        <color indexed="10"/>
        <rFont val="Arial"/>
        <family val="2"/>
      </rPr>
      <t>WCASE2019</t>
    </r>
    <r>
      <rPr>
        <sz val="18"/>
        <color indexed="10"/>
        <rFont val="Arial"/>
        <family val="2"/>
      </rPr>
      <t xml:space="preserve"> for 10% off</t>
    </r>
  </si>
  <si>
    <t>Promo Code: WCASE2019</t>
  </si>
  <si>
    <t>Prices are good through 12/31/19.</t>
  </si>
  <si>
    <t>Regular Price $299.00</t>
    <phoneticPr fontId="61" type="noConversion"/>
  </si>
  <si>
    <t>Regular Price $349.00</t>
    <phoneticPr fontId="61" type="noConversion"/>
  </si>
  <si>
    <t>CASE Price $239.00</t>
    <phoneticPr fontId="61" type="noConversion"/>
  </si>
  <si>
    <t>CASE Price $389.00</t>
    <phoneticPr fontId="61" type="noConversion"/>
  </si>
  <si>
    <t>Price Schedule for 2019 Version 6</t>
  </si>
  <si>
    <t>Price Schedule for 2019 Version 7</t>
  </si>
  <si>
    <t>One time fee</t>
    <phoneticPr fontId="61" type="noConversion"/>
  </si>
  <si>
    <t>Or Yearly Fee</t>
    <phoneticPr fontId="61" type="noConversion"/>
  </si>
  <si>
    <t>NEW ONLINE License for one year</t>
    <phoneticPr fontId="1" type="noConversion"/>
  </si>
  <si>
    <t>NEW ONLINE License for three years</t>
    <phoneticPr fontId="1" type="noConversion"/>
  </si>
  <si>
    <t>Unlimited</t>
  </si>
  <si>
    <t>Regular Price   $39/yr</t>
    <phoneticPr fontId="1" type="noConversion"/>
  </si>
  <si>
    <t>Regular Price         $99/yr</t>
    <phoneticPr fontId="1" type="noConversion"/>
  </si>
  <si>
    <t>Regular Price   $198/3yr</t>
    <phoneticPr fontId="1" type="noConversion"/>
  </si>
  <si>
    <t>CASE Price $31/yr</t>
    <phoneticPr fontId="1" type="noConversion"/>
  </si>
  <si>
    <t>CASE Price $79/yr</t>
    <phoneticPr fontId="1" type="noConversion"/>
  </si>
  <si>
    <t>CASE Price $158/3yr</t>
    <phoneticPr fontId="1" type="noConversion"/>
  </si>
  <si>
    <t>Schools interested in upgrading from version 6 to version 7 Site Licenses receive a 50% discount. Contact CASE Operations/Outreach Director, Miranda Chaplin, for special pricing.</t>
  </si>
  <si>
    <r>
      <t xml:space="preserve">Additional Student Home License. </t>
    </r>
    <r>
      <rPr>
        <b/>
        <sz val="10"/>
        <rFont val="Arial"/>
        <family val="2"/>
      </rPr>
      <t>*Requires Site License</t>
    </r>
  </si>
  <si>
    <r>
      <t xml:space="preserve">Additional All Student ONLINE ACCESS. </t>
    </r>
    <r>
      <rPr>
        <b/>
        <sz val="10"/>
        <rFont val="Arial"/>
        <family val="2"/>
      </rPr>
      <t>*Requires Site License</t>
    </r>
  </si>
  <si>
    <r>
      <t>ALL STUDENT ONLINE ACCESS for 1 year. 
*</t>
    </r>
    <r>
      <rPr>
        <b/>
        <sz val="10"/>
        <rFont val="Arial"/>
        <family val="2"/>
      </rPr>
      <t>DOES NOT</t>
    </r>
    <r>
      <rPr>
        <sz val="10"/>
        <rFont val="Arial"/>
        <family val="2"/>
      </rPr>
      <t xml:space="preserve"> Require a Site License.</t>
    </r>
  </si>
  <si>
    <r>
      <t>ALL STUDENT ONLINE ACCESS for      3 years. 
*</t>
    </r>
    <r>
      <rPr>
        <b/>
        <sz val="10"/>
        <rFont val="Arial"/>
        <family val="2"/>
      </rPr>
      <t>DOES NOT</t>
    </r>
    <r>
      <rPr>
        <sz val="10"/>
        <rFont val="Arial"/>
        <family val="2"/>
      </rPr>
      <t xml:space="preserve"> Require a Site License.</t>
    </r>
  </si>
  <si>
    <r>
      <t>Site License</t>
    </r>
    <r>
      <rPr>
        <sz val="11"/>
        <rFont val="Calibri"/>
        <family val="2"/>
      </rPr>
      <t xml:space="preserve"> - Download Only</t>
    </r>
  </si>
  <si>
    <t>Site and the additional Student Home Licenses, are a one off fee and give a perpetual license for the software version purchased. 
Site Licence - enables the institution to install the software on any of its computers or networks, provided the software remains on and is only used on the single site or campus which purchased the site licence. School computers which the students takes home are not covered by this, nor is external access to the network.
Lecturers or Teachers can install the software on their own computers or access the software externally for the sole purpose of lesson preparation.
Student Home Licence - This is an additional licence which enables students to install the software on their computers and/or access the software on the institutions network from outside the campus.  The students must belong to the campus in question.
Online Access – You don’t need a site license to gain online access, although if you have one it is cheaper. All your students, from your campus, can access the software at school or home. Both Flash and HTML5 versions are available online. Suitable for browsers on Windows, Mac, Android and iPad.</t>
  </si>
  <si>
    <r>
      <t>CASE now offers an efficient way to order Newbyte materials using our online ordering page. Please access the ordering page at</t>
    </r>
    <r>
      <rPr>
        <b/>
        <sz val="12"/>
        <color indexed="13"/>
        <rFont val="Arial"/>
        <family val="2"/>
      </rPr>
      <t xml:space="preserve"> </t>
    </r>
    <r>
      <rPr>
        <b/>
        <sz val="12"/>
        <rFont val="Arial"/>
        <family val="2"/>
      </rPr>
      <t>the</t>
    </r>
  </si>
  <si>
    <t>Licensing for both vesions:</t>
  </si>
  <si>
    <t>470308-592</t>
  </si>
  <si>
    <t>470308-846</t>
  </si>
  <si>
    <t>Weighing dish, pkg/250</t>
  </si>
  <si>
    <t>470306-940</t>
  </si>
  <si>
    <t>Graphic Organizer</t>
  </si>
  <si>
    <t>Digital Camera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</si>
</sst>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8" formatCode="&quot;$&quot;#,##0.00_);[Red]\(&quot;$&quot;#,##0.00\)"/>
    <numFmt numFmtId="164" formatCode="&quot;$&quot;#,##0.00"/>
    <numFmt numFmtId="165" formatCode="[$$-409]#,##0.00;[$$-409]\-#,##0.00"/>
  </numFmts>
  <fonts count="71" x14ac:knownFonts="1">
    <font>
      <sz val="11"/>
      <color theme="1"/>
      <name val="Calibri"/>
      <family val="2"/>
      <scheme val="minor"/>
    </font>
    <font>
      <sz val="24"/>
      <color indexed="9"/>
      <name val="Arial"/>
      <family val="2"/>
    </font>
    <font>
      <sz val="12"/>
      <color indexed="8"/>
      <name val="Arial"/>
      <family val="2"/>
    </font>
    <font>
      <b/>
      <sz val="9"/>
      <name val="Arial"/>
      <family val="2"/>
    </font>
    <font>
      <b/>
      <sz val="10"/>
      <name val="Arial"/>
      <family val="2"/>
    </font>
    <font>
      <sz val="10"/>
      <name val="Arial"/>
      <family val="2"/>
    </font>
    <font>
      <i/>
      <sz val="12"/>
      <color indexed="8"/>
      <name val="Arial"/>
      <family val="2"/>
    </font>
    <font>
      <b/>
      <sz val="12"/>
      <color indexed="8"/>
      <name val="Arial"/>
      <family val="2"/>
    </font>
    <font>
      <sz val="14"/>
      <name val="Arial"/>
      <family val="2"/>
    </font>
    <font>
      <b/>
      <sz val="14"/>
      <name val="Arial"/>
      <family val="2"/>
    </font>
    <font>
      <b/>
      <sz val="14"/>
      <color indexed="13"/>
      <name val="Arial"/>
      <family val="2"/>
    </font>
    <font>
      <sz val="18"/>
      <color indexed="10"/>
      <name val="Arial"/>
      <family val="2"/>
    </font>
    <font>
      <b/>
      <i/>
      <sz val="18"/>
      <color indexed="10"/>
      <name val="Arial"/>
      <family val="2"/>
    </font>
    <font>
      <sz val="12"/>
      <name val="Arial"/>
      <family val="2"/>
    </font>
    <font>
      <sz val="10"/>
      <color indexed="8"/>
      <name val="Arial"/>
      <family val="2"/>
    </font>
    <font>
      <b/>
      <sz val="10"/>
      <color indexed="48"/>
      <name val="Arial"/>
      <family val="2"/>
    </font>
    <font>
      <b/>
      <sz val="11"/>
      <color indexed="8"/>
      <name val="Arial"/>
      <family val="2"/>
    </font>
    <font>
      <sz val="10"/>
      <color indexed="10"/>
      <name val="Arial"/>
      <family val="2"/>
    </font>
    <font>
      <sz val="11"/>
      <name val="Arial"/>
      <family val="2"/>
    </font>
    <font>
      <u/>
      <sz val="11"/>
      <color theme="10"/>
      <name val="Calibri"/>
      <family val="2"/>
    </font>
    <font>
      <b/>
      <sz val="11"/>
      <color theme="1"/>
      <name val="Calibri"/>
      <family val="2"/>
      <scheme val="minor"/>
    </font>
    <font>
      <sz val="12"/>
      <color theme="1"/>
      <name val="Arial"/>
      <family val="2"/>
    </font>
    <font>
      <sz val="14"/>
      <color theme="1"/>
      <name val="Arial"/>
      <family val="2"/>
    </font>
    <font>
      <sz val="10"/>
      <color theme="1"/>
      <name val="Arial"/>
      <family val="2"/>
    </font>
    <font>
      <b/>
      <sz val="11"/>
      <color theme="1"/>
      <name val="Arial"/>
      <family val="2"/>
    </font>
    <font>
      <sz val="12"/>
      <color rgb="FF000000"/>
      <name val="Arial"/>
      <family val="2"/>
    </font>
    <font>
      <sz val="11"/>
      <color theme="1"/>
      <name val="Arial"/>
      <family val="2"/>
    </font>
    <font>
      <b/>
      <sz val="20"/>
      <color rgb="FFFF0000"/>
      <name val="Arial"/>
      <family val="2"/>
    </font>
    <font>
      <i/>
      <sz val="10"/>
      <color theme="1"/>
      <name val="Arial"/>
      <family val="2"/>
    </font>
    <font>
      <b/>
      <sz val="14"/>
      <color theme="1"/>
      <name val="Arial"/>
      <family val="2"/>
    </font>
    <font>
      <b/>
      <sz val="12"/>
      <color rgb="FF000000"/>
      <name val="Arial"/>
      <family val="2"/>
    </font>
    <font>
      <strike/>
      <sz val="11"/>
      <color theme="1"/>
      <name val="Arial"/>
      <family val="2"/>
    </font>
    <font>
      <sz val="11"/>
      <color rgb="FF000000"/>
      <name val="Arial"/>
      <family val="2"/>
    </font>
    <font>
      <sz val="14"/>
      <color rgb="FF000000"/>
      <name val="Arial"/>
      <family val="2"/>
    </font>
    <font>
      <sz val="10"/>
      <color rgb="FF000000"/>
      <name val="Arial"/>
      <family val="2"/>
    </font>
    <font>
      <b/>
      <sz val="13"/>
      <color theme="1"/>
      <name val="Arial"/>
      <family val="2"/>
    </font>
    <font>
      <b/>
      <sz val="13"/>
      <color rgb="FFFF0000"/>
      <name val="Arial"/>
      <family val="2"/>
    </font>
    <font>
      <sz val="9"/>
      <color theme="1"/>
      <name val="Arial"/>
      <family val="2"/>
    </font>
    <font>
      <b/>
      <u/>
      <sz val="14"/>
      <color theme="10"/>
      <name val="Arial"/>
      <family val="2"/>
    </font>
    <font>
      <sz val="11"/>
      <color theme="1"/>
      <name val="Calibri"/>
      <family val="2"/>
    </font>
    <font>
      <b/>
      <sz val="10"/>
      <color rgb="FFFF0000"/>
      <name val="Arial"/>
      <family val="2"/>
    </font>
    <font>
      <b/>
      <sz val="11"/>
      <color rgb="FFFF0000"/>
      <name val="Arial"/>
      <family val="2"/>
    </font>
    <font>
      <b/>
      <sz val="10"/>
      <color theme="1"/>
      <name val="Arial"/>
      <family val="2"/>
    </font>
    <font>
      <b/>
      <sz val="12"/>
      <color theme="1"/>
      <name val="Arial"/>
      <family val="2"/>
    </font>
    <font>
      <sz val="12"/>
      <color theme="1"/>
      <name val="Calibri"/>
      <family val="2"/>
      <scheme val="minor"/>
    </font>
    <font>
      <b/>
      <sz val="14"/>
      <color rgb="FF000000"/>
      <name val="Arial"/>
      <family val="2"/>
    </font>
    <font>
      <sz val="14"/>
      <color rgb="FFFF0000"/>
      <name val="Arial"/>
      <family val="2"/>
    </font>
    <font>
      <b/>
      <sz val="14"/>
      <color rgb="FFFF0000"/>
      <name val="Arial"/>
      <family val="2"/>
    </font>
    <font>
      <b/>
      <sz val="22"/>
      <color theme="1"/>
      <name val="Calibri"/>
      <family val="2"/>
      <scheme val="minor"/>
    </font>
    <font>
      <u/>
      <sz val="12"/>
      <color theme="1"/>
      <name val="Arial"/>
      <family val="2"/>
    </font>
    <font>
      <u/>
      <sz val="12"/>
      <color theme="10"/>
      <name val="Arial"/>
      <family val="2"/>
    </font>
    <font>
      <sz val="16"/>
      <color theme="0"/>
      <name val="Arial"/>
      <family val="2"/>
    </font>
    <font>
      <sz val="10"/>
      <color theme="1"/>
      <name val="Calibri"/>
      <family val="2"/>
    </font>
    <font>
      <sz val="18"/>
      <color rgb="FFFF0000"/>
      <name val="Arial"/>
      <family val="2"/>
    </font>
    <font>
      <sz val="14"/>
      <name val="Calibri"/>
      <family val="2"/>
      <scheme val="minor"/>
    </font>
    <font>
      <sz val="14"/>
      <color theme="1"/>
      <name val="Calibri"/>
      <family val="2"/>
      <scheme val="minor"/>
    </font>
    <font>
      <b/>
      <sz val="20"/>
      <color theme="1"/>
      <name val="Arial"/>
      <family val="2"/>
    </font>
    <font>
      <sz val="18"/>
      <color theme="1"/>
      <name val="Arial"/>
      <family val="2"/>
    </font>
    <font>
      <b/>
      <sz val="16"/>
      <color theme="1"/>
      <name val="Arial"/>
      <family val="2"/>
    </font>
    <font>
      <b/>
      <sz val="22"/>
      <color theme="1"/>
      <name val="Arial"/>
      <family val="2"/>
    </font>
    <font>
      <b/>
      <sz val="14"/>
      <color indexed="8"/>
      <name val="Arial"/>
      <family val="2"/>
    </font>
    <font>
      <u/>
      <sz val="11"/>
      <color theme="11"/>
      <name val="Calibri"/>
      <family val="2"/>
      <scheme val="minor"/>
    </font>
    <font>
      <b/>
      <sz val="10"/>
      <color indexed="10"/>
      <name val="Arial"/>
      <family val="2"/>
    </font>
    <font>
      <sz val="11"/>
      <name val="Calibri"/>
      <family val="2"/>
      <scheme val="minor"/>
    </font>
    <font>
      <b/>
      <sz val="11"/>
      <name val="Calibri"/>
      <family val="2"/>
    </font>
    <font>
      <sz val="11"/>
      <name val="Calibri"/>
      <family val="2"/>
    </font>
    <font>
      <sz val="8"/>
      <color indexed="8"/>
      <name val="Arial"/>
      <family val="2"/>
    </font>
    <font>
      <b/>
      <sz val="12"/>
      <color indexed="13"/>
      <name val="Arial"/>
      <family val="2"/>
    </font>
    <font>
      <b/>
      <sz val="12"/>
      <name val="Arial"/>
      <family val="2"/>
    </font>
    <font>
      <b/>
      <u/>
      <sz val="12"/>
      <color indexed="12"/>
      <name val="Arial"/>
      <family val="2"/>
    </font>
    <font>
      <b/>
      <sz val="10"/>
      <color indexed="8"/>
      <name val="Arial"/>
      <family val="2"/>
    </font>
  </fonts>
  <fills count="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2"/>
        <bgColor indexed="50"/>
      </patternFill>
    </fill>
    <fill>
      <patternFill patternType="solid">
        <fgColor rgb="FFC0C0C0"/>
        <bgColor rgb="FF000000"/>
      </patternFill>
    </fill>
    <fill>
      <patternFill patternType="solid">
        <fgColor theme="0" tint="-4.9989318521683403E-2"/>
        <bgColor indexed="64"/>
      </patternFill>
    </fill>
    <fill>
      <patternFill patternType="solid">
        <fgColor theme="0"/>
        <bgColor indexed="64"/>
      </patternFill>
    </fill>
    <fill>
      <patternFill patternType="solid">
        <fgColor rgb="FF00CC00"/>
        <bgColor indexed="50"/>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s>
  <cellStyleXfs count="2">
    <xf numFmtId="0" fontId="0" fillId="0" borderId="0"/>
    <xf numFmtId="0" fontId="19" fillId="0" borderId="0" applyNumberFormat="0" applyFill="0" applyBorder="0" applyAlignment="0" applyProtection="0">
      <alignment vertical="top"/>
      <protection locked="0"/>
    </xf>
  </cellStyleXfs>
  <cellXfs count="396">
    <xf numFmtId="0" fontId="0" fillId="0" borderId="0" xfId="0"/>
    <xf numFmtId="0" fontId="21" fillId="0" borderId="0" xfId="0" applyFont="1"/>
    <xf numFmtId="0" fontId="0" fillId="0" borderId="0" xfId="0" applyProtection="1"/>
    <xf numFmtId="0" fontId="4" fillId="2" borderId="1" xfId="0" applyFont="1" applyFill="1" applyBorder="1" applyAlignment="1" applyProtection="1">
      <alignment horizontal="center" vertical="center" wrapText="1"/>
    </xf>
    <xf numFmtId="0" fontId="0" fillId="0" borderId="0" xfId="0" applyAlignment="1" applyProtection="1">
      <alignment horizontal="center"/>
    </xf>
    <xf numFmtId="164" fontId="22" fillId="0" borderId="1" xfId="0" applyNumberFormat="1" applyFont="1" applyBorder="1" applyProtection="1"/>
    <xf numFmtId="164" fontId="22" fillId="0" borderId="1" xfId="0" applyNumberFormat="1" applyFont="1" applyBorder="1" applyAlignment="1" applyProtection="1">
      <alignment horizontal="right"/>
    </xf>
    <xf numFmtId="0" fontId="23" fillId="0" borderId="0" xfId="0" applyFont="1" applyBorder="1" applyAlignment="1">
      <alignment horizontal="center" wrapText="1"/>
    </xf>
    <xf numFmtId="0" fontId="23" fillId="0" borderId="0" xfId="0" applyFont="1" applyBorder="1" applyAlignment="1">
      <alignment wrapText="1"/>
    </xf>
    <xf numFmtId="0" fontId="4" fillId="2" borderId="2" xfId="0" applyFont="1" applyFill="1" applyBorder="1" applyAlignment="1" applyProtection="1">
      <alignment horizontal="center" vertical="center" wrapText="1"/>
    </xf>
    <xf numFmtId="0" fontId="23" fillId="0" borderId="0" xfId="0" applyFont="1" applyBorder="1" applyProtection="1"/>
    <xf numFmtId="0" fontId="23" fillId="0" borderId="0" xfId="0" applyFont="1" applyBorder="1" applyAlignment="1">
      <alignment vertical="top" wrapText="1"/>
    </xf>
    <xf numFmtId="0" fontId="3" fillId="2" borderId="1" xfId="0" applyFont="1" applyFill="1" applyBorder="1" applyAlignment="1" applyProtection="1">
      <alignment horizontal="center" vertical="center" wrapText="1"/>
    </xf>
    <xf numFmtId="0" fontId="23" fillId="0" borderId="0" xfId="0" applyFont="1" applyBorder="1" applyAlignment="1">
      <alignment horizontal="center" vertical="top" wrapText="1"/>
    </xf>
    <xf numFmtId="0" fontId="23" fillId="0" borderId="1" xfId="0" applyFont="1" applyBorder="1" applyAlignment="1" applyProtection="1">
      <alignment horizontal="center" wrapText="1"/>
    </xf>
    <xf numFmtId="0" fontId="23" fillId="0" borderId="1" xfId="0" applyFont="1" applyBorder="1" applyAlignment="1" applyProtection="1">
      <alignment wrapText="1"/>
    </xf>
    <xf numFmtId="0" fontId="23" fillId="0" borderId="1" xfId="0" applyFont="1" applyBorder="1" applyAlignment="1" applyProtection="1">
      <alignment horizontal="center"/>
    </xf>
    <xf numFmtId="0" fontId="23" fillId="0" borderId="1" xfId="0" applyFont="1" applyBorder="1" applyProtection="1"/>
    <xf numFmtId="0" fontId="23" fillId="0" borderId="1" xfId="0" applyFont="1" applyBorder="1" applyAlignment="1" applyProtection="1">
      <alignment vertical="top" wrapText="1"/>
    </xf>
    <xf numFmtId="0" fontId="23" fillId="0" borderId="0" xfId="0" applyFont="1" applyBorder="1" applyAlignment="1" applyProtection="1">
      <alignment wrapText="1"/>
    </xf>
    <xf numFmtId="0" fontId="5" fillId="0" borderId="1" xfId="0" applyFont="1" applyBorder="1" applyProtection="1"/>
    <xf numFmtId="0" fontId="5" fillId="0" borderId="1" xfId="0" applyFont="1" applyBorder="1" applyAlignment="1" applyProtection="1">
      <alignment wrapText="1"/>
    </xf>
    <xf numFmtId="0" fontId="3" fillId="2" borderId="2" xfId="0" applyFont="1" applyFill="1" applyBorder="1" applyAlignment="1" applyProtection="1">
      <alignment horizontal="center" vertical="center" wrapText="1"/>
    </xf>
    <xf numFmtId="0" fontId="23" fillId="0" borderId="1" xfId="0" applyFont="1" applyBorder="1" applyAlignment="1" applyProtection="1">
      <alignment horizontal="center" vertical="top"/>
    </xf>
    <xf numFmtId="0" fontId="23" fillId="0" borderId="1" xfId="0" applyFont="1" applyBorder="1" applyAlignment="1" applyProtection="1">
      <alignment vertical="top"/>
    </xf>
    <xf numFmtId="0" fontId="23" fillId="0" borderId="1" xfId="0" applyFont="1" applyBorder="1" applyAlignment="1" applyProtection="1">
      <alignment horizontal="center" vertical="top" wrapText="1"/>
    </xf>
    <xf numFmtId="0" fontId="26" fillId="0" borderId="0" xfId="0" applyFont="1"/>
    <xf numFmtId="0" fontId="26" fillId="0" borderId="0" xfId="0" applyFont="1" applyProtection="1"/>
    <xf numFmtId="0" fontId="27" fillId="0" borderId="0" xfId="0" applyFont="1" applyAlignment="1" applyProtection="1"/>
    <xf numFmtId="0" fontId="26" fillId="0" borderId="1" xfId="0" applyFont="1" applyBorder="1" applyProtection="1"/>
    <xf numFmtId="164" fontId="26" fillId="0" borderId="1" xfId="0" applyNumberFormat="1" applyFont="1" applyBorder="1" applyProtection="1"/>
    <xf numFmtId="0" fontId="26" fillId="0" borderId="0" xfId="0" applyFont="1" applyBorder="1" applyProtection="1"/>
    <xf numFmtId="0" fontId="23" fillId="0" borderId="0" xfId="0" applyFont="1" applyAlignment="1" applyProtection="1">
      <alignment horizontal="center"/>
    </xf>
    <xf numFmtId="0" fontId="23" fillId="0" borderId="0" xfId="0" applyFont="1" applyBorder="1" applyAlignment="1" applyProtection="1">
      <alignment horizontal="center"/>
    </xf>
    <xf numFmtId="0" fontId="26" fillId="0" borderId="0" xfId="0" applyFont="1" applyAlignment="1" applyProtection="1">
      <alignment wrapText="1"/>
    </xf>
    <xf numFmtId="164" fontId="26" fillId="0" borderId="1" xfId="0" applyNumberFormat="1" applyFont="1" applyBorder="1" applyAlignment="1" applyProtection="1">
      <alignment vertical="top"/>
    </xf>
    <xf numFmtId="0" fontId="26" fillId="0" borderId="0" xfId="0" applyFont="1" applyBorder="1" applyAlignment="1" applyProtection="1">
      <alignment vertical="top"/>
    </xf>
    <xf numFmtId="0" fontId="26" fillId="0" borderId="0" xfId="0" applyFont="1" applyAlignment="1" applyProtection="1">
      <alignment vertical="top"/>
    </xf>
    <xf numFmtId="0" fontId="22" fillId="0" borderId="0" xfId="0" applyFont="1" applyAlignment="1" applyProtection="1"/>
    <xf numFmtId="0" fontId="26" fillId="0" borderId="0" xfId="0" applyFont="1" applyProtection="1">
      <protection locked="0"/>
    </xf>
    <xf numFmtId="0" fontId="26" fillId="0" borderId="0" xfId="0" applyFont="1" applyBorder="1" applyProtection="1">
      <protection locked="0"/>
    </xf>
    <xf numFmtId="0" fontId="26" fillId="0" borderId="0" xfId="0" applyFont="1" applyBorder="1"/>
    <xf numFmtId="0" fontId="28" fillId="0" borderId="6" xfId="0" applyFont="1" applyBorder="1" applyAlignment="1" applyProtection="1">
      <alignment vertical="top" wrapText="1"/>
    </xf>
    <xf numFmtId="164" fontId="29" fillId="0" borderId="1" xfId="0" applyNumberFormat="1" applyFont="1" applyBorder="1" applyProtection="1"/>
    <xf numFmtId="0" fontId="28" fillId="0" borderId="6" xfId="0" applyFont="1" applyBorder="1" applyAlignment="1" applyProtection="1">
      <alignment horizontal="center" vertical="top" wrapText="1"/>
    </xf>
    <xf numFmtId="49" fontId="26" fillId="0" borderId="0" xfId="0" applyNumberFormat="1" applyFont="1"/>
    <xf numFmtId="0" fontId="26" fillId="0" borderId="0" xfId="0" applyFont="1" applyAlignment="1" applyProtection="1">
      <alignment vertical="center"/>
      <protection locked="0"/>
    </xf>
    <xf numFmtId="0" fontId="26" fillId="0" borderId="0" xfId="0" applyFont="1" applyAlignment="1">
      <alignment vertical="center"/>
    </xf>
    <xf numFmtId="49" fontId="26" fillId="0" borderId="0" xfId="0" applyNumberFormat="1" applyFont="1" applyBorder="1"/>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164" fontId="5" fillId="0" borderId="5" xfId="0" applyNumberFormat="1" applyFont="1" applyFill="1" applyBorder="1" applyAlignment="1" applyProtection="1">
      <alignment vertical="center" wrapText="1"/>
    </xf>
    <xf numFmtId="164" fontId="26" fillId="0" borderId="1" xfId="0" applyNumberFormat="1" applyFont="1" applyBorder="1" applyAlignment="1" applyProtection="1">
      <alignment vertical="center"/>
    </xf>
    <xf numFmtId="0" fontId="26" fillId="0" borderId="0" xfId="0" applyFont="1" applyFill="1" applyProtection="1"/>
    <xf numFmtId="0" fontId="26" fillId="0" borderId="0" xfId="0" applyFont="1" applyFill="1" applyAlignment="1" applyProtection="1">
      <alignment wrapText="1"/>
    </xf>
    <xf numFmtId="164" fontId="8" fillId="0" borderId="1" xfId="0" applyNumberFormat="1" applyFont="1" applyFill="1" applyBorder="1" applyAlignment="1" applyProtection="1">
      <alignment horizontal="right" vertical="center" wrapText="1"/>
    </xf>
    <xf numFmtId="0" fontId="31" fillId="0" borderId="0" xfId="0" applyFont="1" applyAlignment="1" applyProtection="1">
      <alignment vertical="top"/>
    </xf>
    <xf numFmtId="0" fontId="0" fillId="0" borderId="0" xfId="0" applyAlignment="1">
      <alignment wrapText="1"/>
    </xf>
    <xf numFmtId="164" fontId="23" fillId="0" borderId="0" xfId="0" applyNumberFormat="1" applyFont="1" applyBorder="1" applyProtection="1"/>
    <xf numFmtId="0" fontId="32" fillId="0" borderId="0" xfId="0" applyFont="1" applyFill="1" applyBorder="1" applyProtection="1"/>
    <xf numFmtId="0" fontId="32" fillId="0" borderId="0" xfId="0" applyFont="1" applyFill="1" applyBorder="1"/>
    <xf numFmtId="164" fontId="33" fillId="0" borderId="1" xfId="0" applyNumberFormat="1" applyFont="1" applyFill="1" applyBorder="1" applyProtection="1"/>
    <xf numFmtId="0" fontId="34" fillId="0" borderId="0" xfId="0" applyFont="1" applyFill="1" applyBorder="1" applyAlignment="1" applyProtection="1">
      <alignment horizontal="center"/>
    </xf>
    <xf numFmtId="0" fontId="34" fillId="0" borderId="0" xfId="0" applyFont="1" applyFill="1" applyBorder="1" applyProtection="1"/>
    <xf numFmtId="164" fontId="34" fillId="0" borderId="0" xfId="0" applyNumberFormat="1" applyFont="1" applyFill="1" applyBorder="1" applyProtection="1"/>
    <xf numFmtId="0" fontId="32" fillId="0" borderId="0" xfId="0" applyFont="1" applyFill="1" applyBorder="1" applyProtection="1">
      <protection locked="0"/>
    </xf>
    <xf numFmtId="0" fontId="32" fillId="0" borderId="0" xfId="0" applyFont="1" applyFill="1" applyBorder="1" applyAlignment="1" applyProtection="1">
      <alignment horizontal="center"/>
    </xf>
    <xf numFmtId="164" fontId="35" fillId="0" borderId="1" xfId="0" applyNumberFormat="1" applyFont="1" applyBorder="1" applyAlignment="1" applyProtection="1"/>
    <xf numFmtId="164" fontId="36" fillId="0" borderId="1" xfId="0" applyNumberFormat="1" applyFont="1" applyBorder="1" applyAlignment="1" applyProtection="1"/>
    <xf numFmtId="164" fontId="35" fillId="0" borderId="1" xfId="0" applyNumberFormat="1" applyFont="1" applyBorder="1" applyAlignment="1" applyProtection="1">
      <alignment horizontal="right"/>
    </xf>
    <xf numFmtId="0" fontId="37" fillId="0" borderId="1" xfId="0" applyFont="1" applyBorder="1" applyAlignment="1" applyProtection="1">
      <alignment horizontal="center"/>
    </xf>
    <xf numFmtId="0" fontId="20" fillId="0" borderId="0" xfId="0" applyFont="1"/>
    <xf numFmtId="0" fontId="0" fillId="0" borderId="0" xfId="0" applyBorder="1"/>
    <xf numFmtId="0" fontId="38" fillId="0" borderId="0" xfId="1" applyFont="1" applyAlignment="1" applyProtection="1">
      <alignment vertical="center"/>
    </xf>
    <xf numFmtId="0" fontId="4" fillId="5" borderId="1" xfId="0" applyFont="1" applyFill="1" applyBorder="1" applyAlignment="1" applyProtection="1">
      <alignment horizontal="center" vertical="center" wrapText="1"/>
    </xf>
    <xf numFmtId="49" fontId="4" fillId="5"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39" fillId="0" borderId="0" xfId="0" applyFont="1" applyFill="1" applyBorder="1" applyAlignment="1" applyProtection="1"/>
    <xf numFmtId="0" fontId="23" fillId="0" borderId="1" xfId="0" applyFont="1" applyFill="1" applyBorder="1" applyAlignment="1" applyProtection="1">
      <alignment horizontal="center" vertical="top" wrapText="1"/>
    </xf>
    <xf numFmtId="0" fontId="40" fillId="0" borderId="1" xfId="0" applyFont="1" applyBorder="1" applyAlignment="1" applyProtection="1">
      <alignment horizontal="center"/>
      <protection locked="0"/>
    </xf>
    <xf numFmtId="0" fontId="41" fillId="0" borderId="1" xfId="0" applyFont="1" applyBorder="1" applyAlignment="1" applyProtection="1">
      <alignment horizontal="center" wrapText="1"/>
      <protection locked="0"/>
    </xf>
    <xf numFmtId="0" fontId="41" fillId="0" borderId="1" xfId="0" applyFont="1" applyBorder="1" applyAlignment="1" applyProtection="1">
      <alignment horizontal="center" vertical="center" wrapText="1"/>
      <protection locked="0"/>
    </xf>
    <xf numFmtId="0" fontId="41" fillId="0" borderId="1" xfId="0" applyFont="1" applyFill="1" applyBorder="1" applyAlignment="1" applyProtection="1">
      <alignment horizontal="center" wrapText="1"/>
      <protection locked="0"/>
    </xf>
    <xf numFmtId="0" fontId="41" fillId="0" borderId="1" xfId="0" applyFont="1" applyBorder="1" applyAlignment="1" applyProtection="1">
      <alignment horizontal="center"/>
      <protection locked="0"/>
    </xf>
    <xf numFmtId="164" fontId="23" fillId="0" borderId="1" xfId="0" applyNumberFormat="1" applyFont="1" applyBorder="1" applyProtection="1"/>
    <xf numFmtId="0" fontId="5" fillId="0" borderId="1" xfId="0" applyFont="1" applyBorder="1" applyAlignment="1" applyProtection="1">
      <alignment vertical="center" wrapText="1"/>
    </xf>
    <xf numFmtId="0" fontId="23" fillId="0" borderId="1" xfId="0" applyFont="1" applyFill="1" applyBorder="1" applyAlignment="1" applyProtection="1">
      <alignment horizontal="center" wrapText="1"/>
    </xf>
    <xf numFmtId="0" fontId="23" fillId="0" borderId="1" xfId="0" applyFont="1" applyFill="1" applyBorder="1" applyAlignment="1" applyProtection="1">
      <alignment vertical="top" wrapText="1"/>
    </xf>
    <xf numFmtId="0" fontId="5" fillId="0" borderId="1" xfId="0" applyFont="1" applyBorder="1" applyAlignment="1" applyProtection="1">
      <alignment horizontal="center" vertical="center" wrapText="1"/>
    </xf>
    <xf numFmtId="49" fontId="26" fillId="0" borderId="0" xfId="0" applyNumberFormat="1" applyFont="1" applyProtection="1"/>
    <xf numFmtId="49" fontId="4" fillId="2" borderId="1" xfId="0" applyNumberFormat="1" applyFont="1" applyFill="1" applyBorder="1" applyAlignment="1" applyProtection="1">
      <alignment horizontal="center" vertical="center" wrapText="1"/>
    </xf>
    <xf numFmtId="0" fontId="26" fillId="0" borderId="2" xfId="0" applyFont="1" applyBorder="1" applyProtection="1"/>
    <xf numFmtId="0" fontId="23" fillId="0" borderId="1" xfId="0" applyFont="1" applyBorder="1" applyAlignment="1" applyProtection="1">
      <alignment horizontal="center" vertical="center" wrapText="1"/>
    </xf>
    <xf numFmtId="0" fontId="26" fillId="0" borderId="1" xfId="0" applyFont="1" applyBorder="1" applyAlignment="1" applyProtection="1">
      <alignment vertical="center"/>
    </xf>
    <xf numFmtId="0" fontId="23" fillId="0" borderId="7" xfId="0" applyFont="1" applyBorder="1" applyAlignment="1" applyProtection="1">
      <alignment vertical="center" wrapText="1"/>
    </xf>
    <xf numFmtId="49" fontId="23" fillId="0" borderId="1" xfId="0" applyNumberFormat="1" applyFont="1" applyBorder="1" applyAlignment="1" applyProtection="1">
      <alignment vertical="top" wrapText="1"/>
    </xf>
    <xf numFmtId="0" fontId="23" fillId="0" borderId="5" xfId="0" applyFont="1" applyFill="1" applyBorder="1" applyAlignment="1" applyProtection="1">
      <alignment vertical="center" wrapText="1"/>
    </xf>
    <xf numFmtId="0" fontId="26" fillId="0" borderId="0" xfId="0" applyFont="1" applyAlignment="1" applyProtection="1">
      <alignment vertical="center"/>
    </xf>
    <xf numFmtId="0" fontId="26" fillId="0" borderId="2" xfId="0" applyFont="1" applyBorder="1" applyAlignment="1" applyProtection="1">
      <alignment vertical="center"/>
    </xf>
    <xf numFmtId="0" fontId="23" fillId="0" borderId="8" xfId="0" applyFont="1" applyBorder="1" applyAlignment="1" applyProtection="1">
      <alignment vertical="center" wrapText="1"/>
    </xf>
    <xf numFmtId="0" fontId="23" fillId="0" borderId="2" xfId="0" applyFont="1" applyBorder="1" applyAlignment="1" applyProtection="1">
      <alignment vertical="top" wrapText="1"/>
    </xf>
    <xf numFmtId="0" fontId="23" fillId="0" borderId="1" xfId="0" applyFont="1" applyBorder="1" applyAlignment="1" applyProtection="1">
      <alignment vertical="center" wrapText="1"/>
    </xf>
    <xf numFmtId="8" fontId="23" fillId="0" borderId="1" xfId="0" applyNumberFormat="1" applyFont="1" applyBorder="1" applyAlignment="1" applyProtection="1">
      <alignment vertical="top" wrapText="1"/>
    </xf>
    <xf numFmtId="0" fontId="26" fillId="0" borderId="1" xfId="0" applyFont="1" applyFill="1" applyBorder="1" applyAlignment="1" applyProtection="1">
      <alignment vertical="center"/>
    </xf>
    <xf numFmtId="49" fontId="23" fillId="0" borderId="1" xfId="0" applyNumberFormat="1" applyFont="1" applyBorder="1" applyProtection="1"/>
    <xf numFmtId="0" fontId="34" fillId="0" borderId="0" xfId="0" applyFont="1" applyAlignment="1" applyProtection="1">
      <alignment horizontal="left"/>
    </xf>
    <xf numFmtId="0" fontId="34" fillId="0" borderId="1" xfId="0" applyFont="1" applyBorder="1" applyAlignment="1" applyProtection="1">
      <alignment horizontal="left" vertical="center"/>
    </xf>
    <xf numFmtId="0" fontId="34" fillId="0" borderId="9" xfId="0" applyFont="1" applyBorder="1" applyAlignment="1" applyProtection="1">
      <alignment horizontal="left" vertical="center"/>
    </xf>
    <xf numFmtId="0" fontId="23" fillId="0" borderId="2" xfId="0" applyFont="1" applyBorder="1" applyAlignment="1" applyProtection="1">
      <alignment horizontal="center" vertical="top" wrapText="1"/>
    </xf>
    <xf numFmtId="0" fontId="23" fillId="0" borderId="2" xfId="0" applyFont="1" applyBorder="1" applyProtection="1"/>
    <xf numFmtId="0" fontId="41" fillId="0" borderId="1" xfId="0" applyFont="1" applyBorder="1" applyProtection="1">
      <protection locked="0"/>
    </xf>
    <xf numFmtId="0" fontId="23" fillId="0" borderId="10" xfId="0" applyFont="1" applyBorder="1" applyAlignment="1" applyProtection="1">
      <alignment horizontal="center" wrapText="1"/>
    </xf>
    <xf numFmtId="0" fontId="41" fillId="0" borderId="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2" fillId="0" borderId="5" xfId="0" applyFont="1" applyFill="1" applyBorder="1" applyAlignment="1" applyProtection="1">
      <alignment horizontal="center" vertical="center" wrapText="1"/>
      <protection locked="0"/>
    </xf>
    <xf numFmtId="0" fontId="23" fillId="0" borderId="0" xfId="0" applyFont="1" applyAlignment="1">
      <alignment horizontal="center" vertical="center"/>
    </xf>
    <xf numFmtId="0" fontId="23" fillId="0" borderId="1" xfId="0" applyFont="1" applyFill="1" applyBorder="1" applyAlignment="1" applyProtection="1">
      <alignment horizontal="center" vertical="top"/>
    </xf>
    <xf numFmtId="0" fontId="23" fillId="0" borderId="1" xfId="0" applyFont="1" applyBorder="1" applyAlignment="1" applyProtection="1">
      <alignment horizontal="center" vertical="top" wrapText="1"/>
      <protection locked="0"/>
    </xf>
    <xf numFmtId="0" fontId="23" fillId="0" borderId="1" xfId="0" applyFont="1" applyFill="1" applyBorder="1" applyAlignment="1" applyProtection="1">
      <alignment horizontal="center" vertical="top" wrapText="1"/>
      <protection locked="0"/>
    </xf>
    <xf numFmtId="0" fontId="26" fillId="0" borderId="6" xfId="0" applyFont="1" applyBorder="1" applyAlignment="1" applyProtection="1"/>
    <xf numFmtId="49" fontId="21" fillId="0" borderId="1" xfId="0" applyNumberFormat="1" applyFont="1" applyFill="1" applyBorder="1" applyAlignment="1" applyProtection="1">
      <alignment horizontal="left" vertical="top" wrapText="1"/>
      <protection locked="0"/>
    </xf>
    <xf numFmtId="0" fontId="28" fillId="6" borderId="1" xfId="0" applyFont="1" applyFill="1" applyBorder="1" applyAlignment="1" applyProtection="1">
      <alignment vertical="top" wrapText="1"/>
    </xf>
    <xf numFmtId="0" fontId="22" fillId="0" borderId="1" xfId="0" applyFont="1" applyBorder="1" applyAlignment="1" applyProtection="1">
      <alignment horizontal="right"/>
    </xf>
    <xf numFmtId="0" fontId="26" fillId="0" borderId="1" xfId="0" applyFont="1" applyFill="1" applyBorder="1" applyAlignment="1" applyProtection="1">
      <protection locked="0"/>
    </xf>
    <xf numFmtId="1" fontId="23" fillId="0" borderId="1" xfId="0" applyNumberFormat="1" applyFont="1" applyBorder="1" applyAlignment="1">
      <alignment vertical="center"/>
    </xf>
    <xf numFmtId="164" fontId="33" fillId="0" borderId="2" xfId="0" applyNumberFormat="1" applyFont="1" applyFill="1" applyBorder="1" applyProtection="1"/>
    <xf numFmtId="164" fontId="33" fillId="0" borderId="9" xfId="0" applyNumberFormat="1" applyFont="1" applyFill="1" applyBorder="1" applyAlignment="1" applyProtection="1">
      <alignment horizontal="right"/>
    </xf>
    <xf numFmtId="0" fontId="45" fillId="0" borderId="11" xfId="0" applyFont="1" applyFill="1" applyBorder="1" applyAlignment="1" applyProtection="1">
      <alignment horizontal="right"/>
    </xf>
    <xf numFmtId="0" fontId="32" fillId="0" borderId="6" xfId="0" applyFont="1" applyFill="1" applyBorder="1" applyAlignment="1" applyProtection="1"/>
    <xf numFmtId="0" fontId="45" fillId="0" borderId="7" xfId="0" applyFont="1" applyFill="1" applyBorder="1" applyAlignment="1" applyProtection="1">
      <alignment horizontal="right"/>
    </xf>
    <xf numFmtId="0" fontId="32" fillId="0" borderId="12" xfId="0" applyFont="1" applyFill="1" applyBorder="1" applyAlignment="1" applyProtection="1"/>
    <xf numFmtId="0" fontId="32" fillId="0" borderId="12" xfId="0" applyFont="1" applyFill="1" applyBorder="1" applyAlignment="1" applyProtection="1">
      <alignment horizontal="right"/>
    </xf>
    <xf numFmtId="0" fontId="32" fillId="0" borderId="12" xfId="0" applyFont="1" applyFill="1" applyBorder="1" applyProtection="1"/>
    <xf numFmtId="0" fontId="46" fillId="0" borderId="5" xfId="0" applyFont="1" applyFill="1" applyBorder="1" applyAlignment="1" applyProtection="1">
      <alignment horizontal="right"/>
    </xf>
    <xf numFmtId="0" fontId="4" fillId="0" borderId="1" xfId="0" applyFont="1" applyFill="1" applyBorder="1" applyAlignment="1" applyProtection="1">
      <alignment horizontal="center" vertical="center" wrapText="1"/>
    </xf>
    <xf numFmtId="0" fontId="26" fillId="0" borderId="0" xfId="0" applyFont="1" applyFill="1" applyAlignment="1" applyProtection="1">
      <alignment horizontal="left"/>
    </xf>
    <xf numFmtId="0" fontId="41" fillId="0" borderId="1" xfId="0" applyFont="1" applyFill="1" applyBorder="1" applyAlignment="1" applyProtection="1">
      <alignment horizontal="center" vertical="top" wrapText="1"/>
      <protection locked="0"/>
    </xf>
    <xf numFmtId="164" fontId="23" fillId="0" borderId="1" xfId="0" applyNumberFormat="1" applyFont="1" applyBorder="1" applyAlignment="1" applyProtection="1">
      <alignment vertical="top"/>
    </xf>
    <xf numFmtId="0" fontId="41" fillId="0" borderId="1" xfId="0" applyFont="1" applyFill="1" applyBorder="1" applyAlignment="1" applyProtection="1">
      <alignment horizontal="center" vertical="center"/>
      <protection locked="0"/>
    </xf>
    <xf numFmtId="0" fontId="29" fillId="0" borderId="6" xfId="0" applyFont="1" applyFill="1" applyBorder="1" applyAlignment="1" applyProtection="1">
      <alignment horizontal="right"/>
    </xf>
    <xf numFmtId="0" fontId="26" fillId="0" borderId="0" xfId="0" applyFont="1" applyAlignment="1">
      <alignment horizontal="left" vertical="top" wrapText="1"/>
    </xf>
    <xf numFmtId="0" fontId="1" fillId="0" borderId="0" xfId="0" applyFont="1" applyFill="1" applyAlignment="1"/>
    <xf numFmtId="0" fontId="26" fillId="0" borderId="12" xfId="0" applyFont="1" applyBorder="1" applyAlignment="1" applyProtection="1"/>
    <xf numFmtId="0" fontId="23" fillId="7" borderId="1" xfId="0" applyFont="1" applyFill="1" applyBorder="1" applyAlignment="1" applyProtection="1">
      <alignment horizontal="center"/>
    </xf>
    <xf numFmtId="0" fontId="23" fillId="7" borderId="1" xfId="0" applyFont="1" applyFill="1" applyBorder="1" applyAlignment="1" applyProtection="1">
      <alignment wrapText="1"/>
    </xf>
    <xf numFmtId="0" fontId="5" fillId="7" borderId="1" xfId="0" applyFont="1" applyFill="1" applyBorder="1" applyAlignment="1" applyProtection="1">
      <alignment wrapText="1"/>
    </xf>
    <xf numFmtId="0" fontId="29" fillId="0" borderId="5" xfId="0" applyFont="1" applyBorder="1" applyAlignment="1" applyProtection="1">
      <alignment horizontal="right" vertical="center"/>
    </xf>
    <xf numFmtId="0" fontId="47" fillId="0" borderId="7" xfId="0" applyFont="1" applyBorder="1" applyAlignment="1" applyProtection="1"/>
    <xf numFmtId="164" fontId="23" fillId="0" borderId="5" xfId="0" applyNumberFormat="1" applyFont="1" applyBorder="1" applyAlignment="1" applyProtection="1">
      <alignment horizontal="right" vertical="center"/>
    </xf>
    <xf numFmtId="0" fontId="42" fillId="0" borderId="1" xfId="0" applyFont="1" applyFill="1" applyBorder="1" applyAlignment="1" applyProtection="1">
      <alignment horizontal="center" vertical="top" wrapText="1"/>
      <protection locked="0"/>
    </xf>
    <xf numFmtId="164" fontId="26" fillId="0" borderId="1" xfId="0" applyNumberFormat="1" applyFont="1" applyFill="1" applyBorder="1" applyAlignment="1" applyProtection="1">
      <alignment vertical="top"/>
    </xf>
    <xf numFmtId="0" fontId="23" fillId="0" borderId="1" xfId="0" applyFont="1" applyFill="1" applyBorder="1" applyAlignment="1" applyProtection="1">
      <alignment vertical="top"/>
    </xf>
    <xf numFmtId="0" fontId="5" fillId="0" borderId="1" xfId="0" applyFont="1" applyFill="1" applyBorder="1" applyAlignment="1">
      <alignment horizontal="center" vertical="top"/>
    </xf>
    <xf numFmtId="0" fontId="23" fillId="0" borderId="1" xfId="0" applyFont="1" applyFill="1" applyBorder="1" applyAlignment="1" applyProtection="1">
      <alignment horizontal="center" vertical="center" wrapText="1"/>
    </xf>
    <xf numFmtId="0" fontId="48" fillId="0" borderId="0" xfId="0" applyFont="1" applyAlignment="1" applyProtection="1">
      <alignment horizontal="left"/>
    </xf>
    <xf numFmtId="0" fontId="23" fillId="0" borderId="1" xfId="0" applyFont="1" applyBorder="1" applyAlignment="1">
      <alignment horizontal="center"/>
    </xf>
    <xf numFmtId="0" fontId="23" fillId="0" borderId="1" xfId="0" applyFont="1" applyBorder="1" applyAlignment="1" applyProtection="1">
      <alignment horizontal="left" wrapText="1"/>
    </xf>
    <xf numFmtId="0" fontId="23" fillId="0" borderId="1" xfId="0" applyFont="1" applyBorder="1" applyAlignment="1" applyProtection="1"/>
    <xf numFmtId="0" fontId="5" fillId="0" borderId="1" xfId="0" applyFont="1" applyBorder="1" applyAlignment="1" applyProtection="1"/>
    <xf numFmtId="0" fontId="23" fillId="7" borderId="1" xfId="0" applyFont="1" applyFill="1" applyBorder="1" applyAlignment="1" applyProtection="1">
      <alignment horizontal="left" wrapText="1"/>
    </xf>
    <xf numFmtId="0" fontId="5" fillId="0" borderId="1" xfId="0" applyFont="1" applyFill="1" applyBorder="1" applyAlignment="1" applyProtection="1">
      <alignment horizontal="center" wrapText="1"/>
    </xf>
    <xf numFmtId="0" fontId="23" fillId="0" borderId="1" xfId="0" applyFont="1" applyFill="1" applyBorder="1" applyAlignment="1" applyProtection="1">
      <alignment wrapText="1"/>
    </xf>
    <xf numFmtId="0" fontId="23" fillId="0" borderId="1" xfId="0" applyFont="1" applyFill="1" applyBorder="1" applyAlignment="1" applyProtection="1"/>
    <xf numFmtId="0" fontId="5" fillId="0" borderId="1" xfId="0" applyFont="1" applyFill="1" applyBorder="1" applyAlignment="1" applyProtection="1"/>
    <xf numFmtId="164" fontId="47" fillId="0" borderId="1" xfId="0" applyNumberFormat="1" applyFont="1" applyBorder="1" applyProtection="1"/>
    <xf numFmtId="164" fontId="5" fillId="0" borderId="1" xfId="0" applyNumberFormat="1" applyFont="1" applyBorder="1" applyAlignment="1" applyProtection="1">
      <alignment horizontal="center" vertical="center"/>
    </xf>
    <xf numFmtId="0" fontId="40" fillId="0" borderId="2" xfId="0" applyFont="1" applyBorder="1" applyAlignment="1" applyProtection="1">
      <alignment horizontal="center" vertical="center"/>
      <protection locked="0"/>
    </xf>
    <xf numFmtId="0" fontId="41" fillId="0" borderId="2" xfId="0" applyFont="1" applyBorder="1" applyAlignment="1" applyProtection="1">
      <alignment horizontal="center" vertical="center"/>
      <protection locked="0"/>
    </xf>
    <xf numFmtId="0" fontId="40" fillId="0" borderId="2" xfId="0" applyFont="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left" wrapText="1"/>
    </xf>
    <xf numFmtId="0" fontId="40" fillId="0" borderId="7" xfId="0" applyFont="1" applyBorder="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164" fontId="23" fillId="0" borderId="1" xfId="0" applyNumberFormat="1" applyFont="1" applyBorder="1" applyAlignment="1" applyProtection="1">
      <alignment vertical="center"/>
    </xf>
    <xf numFmtId="0" fontId="23" fillId="0" borderId="1" xfId="0" applyFont="1" applyBorder="1" applyAlignment="1" applyProtection="1">
      <alignment vertical="center"/>
    </xf>
    <xf numFmtId="0" fontId="23" fillId="0" borderId="1" xfId="0" applyFont="1" applyFill="1" applyBorder="1" applyAlignment="1" applyProtection="1">
      <alignment vertical="center" wrapText="1"/>
    </xf>
    <xf numFmtId="0" fontId="23" fillId="0" borderId="1" xfId="0" applyFont="1" applyBorder="1" applyAlignment="1" applyProtection="1">
      <alignment horizontal="center" vertical="center"/>
    </xf>
    <xf numFmtId="0" fontId="17" fillId="0" borderId="3" xfId="0" applyFont="1" applyBorder="1" applyAlignment="1" applyProtection="1">
      <alignment horizontal="center" wrapText="1"/>
    </xf>
    <xf numFmtId="0" fontId="5" fillId="0" borderId="1" xfId="0" applyFont="1" applyBorder="1" applyAlignment="1">
      <alignment horizontal="center" vertical="top" wrapText="1"/>
    </xf>
    <xf numFmtId="0" fontId="5" fillId="0" borderId="1" xfId="0" applyFont="1" applyBorder="1" applyAlignment="1" applyProtection="1">
      <alignment horizontal="center" vertical="top" wrapText="1"/>
    </xf>
    <xf numFmtId="0" fontId="23" fillId="0" borderId="1" xfId="0" applyFont="1" applyFill="1" applyBorder="1" applyAlignment="1">
      <alignment horizontal="center" vertical="center"/>
    </xf>
    <xf numFmtId="0" fontId="23" fillId="0" borderId="1" xfId="0" applyFont="1" applyFill="1" applyBorder="1" applyAlignment="1" applyProtection="1">
      <alignment horizontal="left" vertical="center" wrapText="1"/>
    </xf>
    <xf numFmtId="0" fontId="23" fillId="7" borderId="1" xfId="0" applyFont="1" applyFill="1" applyBorder="1" applyAlignment="1" applyProtection="1">
      <alignment horizontal="center" wrapText="1"/>
    </xf>
    <xf numFmtId="0" fontId="40" fillId="7" borderId="7" xfId="0" applyFont="1" applyFill="1" applyBorder="1" applyAlignment="1" applyProtection="1">
      <alignment horizontal="center" vertical="center"/>
      <protection locked="0"/>
    </xf>
    <xf numFmtId="0" fontId="5" fillId="7" borderId="1" xfId="0" applyFont="1" applyFill="1" applyBorder="1" applyAlignment="1" applyProtection="1">
      <alignment horizontal="center" wrapText="1"/>
    </xf>
    <xf numFmtId="0" fontId="4" fillId="7" borderId="1" xfId="0" applyFont="1" applyFill="1" applyBorder="1" applyAlignment="1" applyProtection="1">
      <alignment horizontal="center" vertical="center"/>
      <protection locked="0"/>
    </xf>
    <xf numFmtId="0" fontId="5" fillId="7" borderId="1" xfId="0" applyFont="1" applyFill="1" applyBorder="1" applyAlignment="1" applyProtection="1">
      <alignment horizontal="center"/>
    </xf>
    <xf numFmtId="164" fontId="18" fillId="0" borderId="1" xfId="0" applyNumberFormat="1" applyFont="1" applyBorder="1" applyProtection="1"/>
    <xf numFmtId="0" fontId="21" fillId="0" borderId="0" xfId="0" applyFont="1" applyAlignment="1">
      <alignment vertical="center" wrapText="1"/>
    </xf>
    <xf numFmtId="0" fontId="25" fillId="0" borderId="0" xfId="0" applyFont="1" applyAlignment="1">
      <alignment vertical="center" wrapText="1"/>
    </xf>
    <xf numFmtId="0" fontId="26" fillId="0" borderId="0" xfId="0" applyFont="1" applyAlignment="1">
      <alignment vertical="center" wrapText="1"/>
    </xf>
    <xf numFmtId="0" fontId="30" fillId="0" borderId="0" xfId="0" applyFont="1" applyAlignment="1">
      <alignment vertical="center" wrapText="1"/>
    </xf>
    <xf numFmtId="0" fontId="21" fillId="0" borderId="0" xfId="0" applyFont="1" applyAlignment="1">
      <alignment horizontal="left" vertical="top" wrapText="1"/>
    </xf>
    <xf numFmtId="0" fontId="0" fillId="0" borderId="0" xfId="0" applyAlignment="1"/>
    <xf numFmtId="49" fontId="21" fillId="0" borderId="1" xfId="0" applyNumberFormat="1" applyFont="1" applyFill="1" applyBorder="1" applyAlignment="1" applyProtection="1">
      <alignment horizontal="left" vertical="top" wrapText="1"/>
      <protection locked="0"/>
    </xf>
    <xf numFmtId="0" fontId="28" fillId="6" borderId="1" xfId="0" applyFont="1" applyFill="1" applyBorder="1" applyAlignment="1" applyProtection="1">
      <alignment vertical="top" wrapText="1"/>
    </xf>
    <xf numFmtId="0" fontId="26" fillId="0" borderId="1" xfId="0" applyFont="1" applyFill="1" applyBorder="1" applyAlignment="1" applyProtection="1">
      <protection locked="0"/>
    </xf>
    <xf numFmtId="0" fontId="43" fillId="0" borderId="0" xfId="0" applyFont="1" applyAlignment="1" applyProtection="1">
      <alignment horizontal="center" wrapText="1"/>
    </xf>
    <xf numFmtId="0" fontId="44" fillId="0" borderId="0" xfId="0" applyFont="1" applyAlignment="1" applyProtection="1">
      <alignment wrapText="1"/>
    </xf>
    <xf numFmtId="0" fontId="0" fillId="0" borderId="0" xfId="0" applyAlignment="1" applyProtection="1"/>
    <xf numFmtId="0" fontId="14" fillId="0" borderId="3" xfId="0" applyFont="1" applyBorder="1" applyAlignment="1" applyProtection="1">
      <alignment horizontal="center" wrapText="1"/>
    </xf>
    <xf numFmtId="0" fontId="14" fillId="0" borderId="4" xfId="0" applyFont="1" applyBorder="1" applyAlignment="1" applyProtection="1">
      <alignment horizontal="center" wrapText="1"/>
    </xf>
    <xf numFmtId="0" fontId="26" fillId="0" borderId="0" xfId="0" applyFont="1" applyAlignment="1" applyProtection="1">
      <alignment horizontal="center"/>
    </xf>
    <xf numFmtId="0" fontId="0" fillId="0" borderId="0" xfId="0" applyAlignment="1" applyProtection="1">
      <alignment wrapText="1"/>
    </xf>
    <xf numFmtId="0" fontId="19" fillId="0" borderId="1" xfId="1" applyBorder="1" applyAlignment="1" applyProtection="1">
      <alignment horizontal="center"/>
    </xf>
    <xf numFmtId="0" fontId="23" fillId="0" borderId="23" xfId="0" applyFont="1" applyFill="1" applyBorder="1" applyAlignment="1">
      <alignment horizontal="center"/>
    </xf>
    <xf numFmtId="164" fontId="34" fillId="0" borderId="1" xfId="0" applyNumberFormat="1" applyFont="1" applyFill="1" applyBorder="1" applyAlignment="1" applyProtection="1">
      <alignment vertical="center"/>
    </xf>
    <xf numFmtId="0" fontId="2" fillId="3" borderId="23" xfId="0" applyFont="1" applyFill="1" applyBorder="1" applyAlignment="1" applyProtection="1">
      <alignment vertical="top" wrapText="1"/>
    </xf>
    <xf numFmtId="0" fontId="15" fillId="0" borderId="0" xfId="0" applyFont="1" applyBorder="1" applyAlignment="1" applyProtection="1">
      <alignment horizontal="center" wrapText="1"/>
    </xf>
    <xf numFmtId="0" fontId="16" fillId="0" borderId="0" xfId="0" applyFont="1" applyBorder="1" applyAlignment="1" applyProtection="1">
      <alignment vertical="center" wrapText="1"/>
    </xf>
    <xf numFmtId="0" fontId="21" fillId="0" borderId="0" xfId="0" applyFont="1" applyFill="1" applyBorder="1" applyAlignment="1">
      <alignment vertical="center" wrapText="1"/>
    </xf>
    <xf numFmtId="0" fontId="21" fillId="0" borderId="0" xfId="0" applyFont="1" applyAlignment="1">
      <alignment vertical="center" wrapText="1"/>
    </xf>
    <xf numFmtId="0" fontId="26" fillId="0" borderId="0" xfId="0" applyFont="1" applyBorder="1" applyAlignment="1">
      <alignment horizontal="center"/>
    </xf>
    <xf numFmtId="0" fontId="1" fillId="8" borderId="0" xfId="0" applyFont="1" applyFill="1" applyAlignment="1">
      <alignment horizontal="left"/>
    </xf>
    <xf numFmtId="0" fontId="25" fillId="0" borderId="0" xfId="0" applyFont="1" applyAlignment="1">
      <alignment vertical="center" wrapText="1"/>
    </xf>
    <xf numFmtId="0" fontId="26" fillId="0" borderId="0" xfId="0" applyFont="1" applyAlignment="1">
      <alignment vertical="center" wrapText="1"/>
    </xf>
    <xf numFmtId="0" fontId="30" fillId="0" borderId="0" xfId="0" applyFont="1" applyAlignment="1">
      <alignment vertical="center" wrapText="1"/>
    </xf>
    <xf numFmtId="0" fontId="24" fillId="0" borderId="0" xfId="0" applyFont="1" applyAlignment="1">
      <alignment vertical="center" wrapText="1"/>
    </xf>
    <xf numFmtId="0" fontId="43" fillId="0" borderId="0" xfId="0" applyFont="1" applyFill="1" applyBorder="1" applyAlignment="1">
      <alignment vertical="center" wrapText="1"/>
    </xf>
    <xf numFmtId="0" fontId="50" fillId="0" borderId="0" xfId="1" applyFont="1" applyAlignment="1" applyProtection="1">
      <alignment horizontal="center"/>
    </xf>
    <xf numFmtId="0" fontId="21" fillId="0" borderId="0" xfId="0" applyFont="1" applyAlignment="1">
      <alignment horizontal="left" vertical="top" wrapText="1"/>
    </xf>
    <xf numFmtId="0" fontId="49" fillId="0" borderId="0" xfId="0" applyFont="1" applyAlignment="1">
      <alignment horizontal="left" vertical="top" wrapText="1"/>
    </xf>
    <xf numFmtId="0" fontId="0" fillId="0" borderId="0" xfId="0" applyAlignment="1"/>
    <xf numFmtId="0" fontId="51" fillId="8" borderId="0" xfId="0" applyFont="1" applyFill="1" applyAlignment="1">
      <alignment horizontal="center"/>
    </xf>
    <xf numFmtId="0" fontId="34" fillId="0" borderId="7" xfId="0" applyFont="1" applyFill="1" applyBorder="1" applyAlignment="1" applyProtection="1">
      <alignment vertical="top" wrapText="1"/>
    </xf>
    <xf numFmtId="0" fontId="34" fillId="0" borderId="12" xfId="0" applyFont="1" applyFill="1" applyBorder="1" applyAlignment="1" applyProtection="1">
      <alignment vertical="top" wrapText="1"/>
    </xf>
    <xf numFmtId="0" fontId="34" fillId="0" borderId="5" xfId="0" applyFont="1" applyFill="1" applyBorder="1" applyAlignment="1" applyProtection="1">
      <alignment vertical="top" wrapText="1"/>
    </xf>
    <xf numFmtId="0" fontId="32" fillId="0" borderId="0" xfId="0" applyFont="1" applyFill="1" applyBorder="1" applyAlignment="1" applyProtection="1">
      <alignment wrapText="1"/>
    </xf>
    <xf numFmtId="0" fontId="39" fillId="0" borderId="0" xfId="0" applyFont="1" applyFill="1" applyBorder="1" applyAlignment="1" applyProtection="1">
      <alignment wrapText="1"/>
    </xf>
    <xf numFmtId="0" fontId="4" fillId="5" borderId="1" xfId="0" applyFont="1" applyFill="1" applyBorder="1" applyAlignment="1" applyProtection="1">
      <alignment horizontal="center" vertical="center"/>
    </xf>
    <xf numFmtId="0" fontId="52" fillId="0" borderId="1" xfId="0" applyFont="1" applyFill="1" applyBorder="1" applyAlignment="1" applyProtection="1"/>
    <xf numFmtId="0" fontId="21" fillId="6" borderId="1" xfId="0" applyFont="1" applyFill="1" applyBorder="1" applyAlignment="1" applyProtection="1">
      <alignment vertical="top" wrapText="1"/>
    </xf>
    <xf numFmtId="0" fontId="26" fillId="6" borderId="1" xfId="0" applyFont="1" applyFill="1" applyBorder="1" applyAlignment="1" applyProtection="1">
      <alignment vertical="top" wrapText="1"/>
    </xf>
    <xf numFmtId="0" fontId="21" fillId="0" borderId="1" xfId="0" applyFont="1" applyFill="1" applyBorder="1" applyAlignment="1" applyProtection="1">
      <alignment vertical="top" wrapText="1"/>
      <protection locked="0"/>
    </xf>
    <xf numFmtId="0" fontId="26" fillId="0" borderId="1" xfId="0" applyFont="1" applyFill="1" applyBorder="1" applyAlignment="1" applyProtection="1">
      <alignment vertical="top" wrapText="1"/>
      <protection locked="0"/>
    </xf>
    <xf numFmtId="49" fontId="21" fillId="0" borderId="1" xfId="0" applyNumberFormat="1" applyFont="1" applyFill="1" applyBorder="1" applyAlignment="1" applyProtection="1">
      <alignment horizontal="left" vertical="top" wrapText="1"/>
      <protection locked="0"/>
    </xf>
    <xf numFmtId="49" fontId="26" fillId="0" borderId="1" xfId="0" applyNumberFormat="1" applyFont="1" applyFill="1" applyBorder="1" applyAlignment="1" applyProtection="1">
      <alignment horizontal="left" vertical="top" wrapText="1"/>
      <protection locked="0"/>
    </xf>
    <xf numFmtId="0" fontId="28" fillId="6" borderId="7" xfId="0" applyFont="1" applyFill="1" applyBorder="1" applyAlignment="1" applyProtection="1">
      <alignment vertical="top" wrapText="1"/>
    </xf>
    <xf numFmtId="0" fontId="26" fillId="6" borderId="5" xfId="0" applyFont="1" applyFill="1" applyBorder="1" applyAlignment="1" applyProtection="1">
      <alignment vertical="top" wrapText="1"/>
    </xf>
    <xf numFmtId="0" fontId="43" fillId="6" borderId="7" xfId="0" applyFont="1" applyFill="1" applyBorder="1" applyAlignment="1" applyProtection="1">
      <alignment vertical="top" wrapText="1"/>
    </xf>
    <xf numFmtId="0" fontId="24" fillId="6" borderId="12" xfId="0" applyFont="1" applyFill="1" applyBorder="1" applyAlignment="1" applyProtection="1">
      <alignment vertical="top" wrapText="1"/>
    </xf>
    <xf numFmtId="0" fontId="24" fillId="6" borderId="5" xfId="0" applyFont="1" applyFill="1" applyBorder="1" applyAlignment="1" applyProtection="1"/>
    <xf numFmtId="0" fontId="24" fillId="6" borderId="5" xfId="0" applyFont="1" applyFill="1" applyBorder="1" applyAlignment="1" applyProtection="1">
      <alignment vertical="top" wrapText="1"/>
    </xf>
    <xf numFmtId="0" fontId="21" fillId="0" borderId="7" xfId="0" applyFont="1" applyFill="1" applyBorder="1" applyAlignment="1" applyProtection="1">
      <alignment vertical="top" wrapText="1"/>
      <protection locked="0"/>
    </xf>
    <xf numFmtId="0" fontId="26" fillId="0" borderId="12" xfId="0" applyFont="1" applyFill="1" applyBorder="1" applyAlignment="1" applyProtection="1">
      <alignment vertical="top" wrapText="1"/>
      <protection locked="0"/>
    </xf>
    <xf numFmtId="0" fontId="26" fillId="0" borderId="5" xfId="0" applyFont="1" applyFill="1" applyBorder="1" applyAlignment="1" applyProtection="1">
      <alignment vertical="top" wrapText="1"/>
      <protection locked="0"/>
    </xf>
    <xf numFmtId="0" fontId="26" fillId="0" borderId="7" xfId="0" applyFont="1" applyFill="1" applyBorder="1" applyAlignment="1" applyProtection="1">
      <alignment vertical="top" wrapText="1"/>
      <protection locked="0"/>
    </xf>
    <xf numFmtId="0" fontId="28" fillId="6" borderId="1" xfId="0" applyFont="1" applyFill="1" applyBorder="1" applyAlignment="1" applyProtection="1">
      <alignment vertical="top" wrapText="1"/>
    </xf>
    <xf numFmtId="0" fontId="26" fillId="6" borderId="1" xfId="0" applyFont="1" applyFill="1" applyBorder="1" applyAlignment="1" applyProtection="1"/>
    <xf numFmtId="0" fontId="26" fillId="6" borderId="5" xfId="0" applyFont="1" applyFill="1" applyBorder="1" applyAlignment="1" applyProtection="1"/>
    <xf numFmtId="0" fontId="45" fillId="0" borderId="0" xfId="0" applyFont="1" applyFill="1" applyBorder="1" applyAlignment="1" applyProtection="1">
      <alignment horizontal="center" wrapText="1"/>
    </xf>
    <xf numFmtId="0" fontId="34" fillId="0" borderId="13" xfId="0" applyFont="1" applyFill="1" applyBorder="1" applyAlignment="1" applyProtection="1">
      <alignment horizontal="center"/>
    </xf>
    <xf numFmtId="0" fontId="39" fillId="0" borderId="13" xfId="0" applyFont="1" applyFill="1" applyBorder="1" applyAlignment="1" applyProtection="1"/>
    <xf numFmtId="0" fontId="47" fillId="0" borderId="6" xfId="0" applyFont="1" applyFill="1" applyBorder="1" applyAlignment="1" applyProtection="1">
      <alignment horizontal="center"/>
    </xf>
    <xf numFmtId="0" fontId="47" fillId="0" borderId="6" xfId="0" applyFont="1" applyFill="1" applyBorder="1" applyAlignment="1" applyProtection="1"/>
    <xf numFmtId="0" fontId="39" fillId="0" borderId="6" xfId="0" applyFont="1" applyFill="1" applyBorder="1" applyAlignment="1" applyProtection="1"/>
    <xf numFmtId="0" fontId="45" fillId="0" borderId="2" xfId="0" applyFont="1" applyFill="1" applyBorder="1" applyAlignment="1" applyProtection="1">
      <alignment horizontal="right"/>
    </xf>
    <xf numFmtId="0" fontId="32" fillId="0" borderId="2" xfId="0" applyFont="1" applyFill="1" applyBorder="1" applyAlignment="1" applyProtection="1"/>
    <xf numFmtId="0" fontId="39" fillId="0" borderId="2" xfId="0" applyFont="1" applyFill="1" applyBorder="1" applyAlignment="1" applyProtection="1"/>
    <xf numFmtId="0" fontId="45" fillId="0" borderId="9" xfId="0" applyFont="1" applyFill="1" applyBorder="1" applyAlignment="1" applyProtection="1">
      <alignment horizontal="right"/>
    </xf>
    <xf numFmtId="0" fontId="32" fillId="0" borderId="9" xfId="0" applyFont="1" applyFill="1" applyBorder="1" applyAlignment="1" applyProtection="1"/>
    <xf numFmtId="0" fontId="39" fillId="0" borderId="9" xfId="0" applyFont="1" applyFill="1" applyBorder="1" applyAlignment="1" applyProtection="1"/>
    <xf numFmtId="0" fontId="26" fillId="0" borderId="1" xfId="0" applyFont="1" applyFill="1" applyBorder="1" applyAlignment="1" applyProtection="1">
      <protection locked="0"/>
    </xf>
    <xf numFmtId="49" fontId="21" fillId="0" borderId="7" xfId="0" applyNumberFormat="1" applyFont="1" applyFill="1" applyBorder="1" applyAlignment="1" applyProtection="1">
      <alignment horizontal="left" vertical="top" wrapText="1"/>
      <protection locked="0"/>
    </xf>
    <xf numFmtId="49" fontId="21" fillId="0" borderId="5" xfId="0" applyNumberFormat="1" applyFont="1" applyFill="1" applyBorder="1" applyAlignment="1" applyProtection="1">
      <alignment horizontal="left" vertical="top" wrapText="1"/>
      <protection locked="0"/>
    </xf>
    <xf numFmtId="0" fontId="26" fillId="6" borderId="12" xfId="0" applyFont="1" applyFill="1" applyBorder="1" applyAlignment="1" applyProtection="1">
      <alignment vertical="top" wrapText="1"/>
    </xf>
    <xf numFmtId="0" fontId="43" fillId="0" borderId="0" xfId="0" applyFont="1" applyAlignment="1" applyProtection="1">
      <alignment horizontal="center" wrapText="1"/>
    </xf>
    <xf numFmtId="0" fontId="44" fillId="0" borderId="0" xfId="0" applyFont="1" applyAlignment="1" applyProtection="1">
      <alignment wrapText="1"/>
    </xf>
    <xf numFmtId="0" fontId="1" fillId="4" borderId="6" xfId="0" applyFont="1" applyFill="1" applyBorder="1" applyAlignment="1" applyProtection="1">
      <alignment horizontal="left"/>
    </xf>
    <xf numFmtId="0" fontId="26" fillId="0" borderId="6" xfId="0" applyFont="1" applyBorder="1" applyAlignment="1" applyProtection="1"/>
    <xf numFmtId="0" fontId="29" fillId="0" borderId="7" xfId="0" applyFont="1" applyBorder="1" applyAlignment="1" applyProtection="1">
      <alignment horizontal="right"/>
    </xf>
    <xf numFmtId="0" fontId="29" fillId="0" borderId="12" xfId="0" applyFont="1" applyBorder="1" applyAlignment="1" applyProtection="1">
      <alignment horizontal="right"/>
    </xf>
    <xf numFmtId="0" fontId="29" fillId="0" borderId="5" xfId="0" applyFont="1" applyBorder="1" applyAlignment="1" applyProtection="1">
      <alignment horizontal="right"/>
    </xf>
    <xf numFmtId="0" fontId="23" fillId="0" borderId="7" xfId="0" applyFont="1" applyBorder="1" applyAlignment="1" applyProtection="1">
      <alignment horizontal="center" vertical="top" wrapText="1"/>
    </xf>
    <xf numFmtId="0" fontId="0" fillId="0" borderId="12" xfId="0" applyBorder="1" applyAlignment="1"/>
    <xf numFmtId="0" fontId="0" fillId="0" borderId="5" xfId="0" applyBorder="1" applyAlignment="1"/>
    <xf numFmtId="0" fontId="22" fillId="0" borderId="7" xfId="0" applyFont="1" applyBorder="1" applyAlignment="1" applyProtection="1">
      <alignment horizontal="right"/>
    </xf>
    <xf numFmtId="0" fontId="22" fillId="0" borderId="12" xfId="0" applyFont="1" applyBorder="1" applyAlignment="1" applyProtection="1">
      <alignment horizontal="right"/>
    </xf>
    <xf numFmtId="0" fontId="22" fillId="0" borderId="5" xfId="0" applyFont="1" applyBorder="1" applyAlignment="1" applyProtection="1">
      <alignment horizontal="right"/>
    </xf>
    <xf numFmtId="0" fontId="19" fillId="0" borderId="0" xfId="1" applyBorder="1" applyAlignment="1" applyProtection="1">
      <alignment horizontal="left" wrapText="1"/>
    </xf>
    <xf numFmtId="0" fontId="19" fillId="0" borderId="0" xfId="1" applyAlignment="1" applyProtection="1">
      <alignment horizontal="left" wrapText="1"/>
    </xf>
    <xf numFmtId="0" fontId="53" fillId="0" borderId="0" xfId="1" applyFont="1" applyBorder="1" applyAlignment="1" applyProtection="1">
      <alignment horizontal="center" wrapText="1"/>
    </xf>
    <xf numFmtId="0" fontId="53" fillId="0" borderId="0" xfId="0" applyFont="1" applyAlignment="1" applyProtection="1">
      <alignment horizontal="center" wrapText="1"/>
    </xf>
    <xf numFmtId="0" fontId="13" fillId="0" borderId="0" xfId="1" applyFont="1" applyBorder="1" applyAlignment="1" applyProtection="1">
      <alignment horizontal="center" wrapText="1"/>
    </xf>
    <xf numFmtId="0" fontId="54" fillId="0" borderId="0" xfId="0" applyFont="1" applyAlignment="1" applyProtection="1">
      <alignment horizontal="center" wrapText="1"/>
    </xf>
    <xf numFmtId="0" fontId="9" fillId="0" borderId="7" xfId="0" applyFont="1" applyFill="1" applyBorder="1" applyAlignment="1" applyProtection="1">
      <alignment horizontal="right" vertical="center" wrapText="1"/>
    </xf>
    <xf numFmtId="0" fontId="55" fillId="0" borderId="12" xfId="0" applyFont="1" applyBorder="1" applyAlignment="1">
      <alignment horizontal="right" vertical="center" wrapText="1"/>
    </xf>
    <xf numFmtId="0" fontId="55" fillId="0" borderId="5" xfId="0" applyFont="1" applyBorder="1" applyAlignment="1">
      <alignment horizontal="right" vertical="center" wrapText="1"/>
    </xf>
    <xf numFmtId="0" fontId="3" fillId="0" borderId="7" xfId="0"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16" fillId="0" borderId="16"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0" xfId="0" applyFont="1" applyBorder="1" applyAlignment="1" applyProtection="1">
      <alignment horizontal="center" vertical="center" wrapText="1"/>
    </xf>
    <xf numFmtId="0" fontId="0" fillId="0" borderId="0" xfId="0" applyAlignment="1" applyProtection="1"/>
    <xf numFmtId="0" fontId="14" fillId="0" borderId="16" xfId="0" applyFont="1" applyBorder="1" applyAlignment="1" applyProtection="1">
      <alignment vertical="top" wrapText="1"/>
    </xf>
    <xf numFmtId="0" fontId="14" fillId="0" borderId="15" xfId="0" applyFont="1" applyBorder="1" applyAlignment="1" applyProtection="1">
      <alignment vertical="top" wrapText="1"/>
    </xf>
    <xf numFmtId="0" fontId="14" fillId="0" borderId="16" xfId="0" applyFont="1" applyBorder="1" applyAlignment="1" applyProtection="1">
      <alignment horizontal="center" wrapText="1"/>
    </xf>
    <xf numFmtId="0" fontId="14" fillId="0" borderId="15" xfId="0" applyFont="1" applyBorder="1" applyAlignment="1" applyProtection="1">
      <alignment horizontal="center" wrapText="1"/>
    </xf>
    <xf numFmtId="0" fontId="60" fillId="0" borderId="0" xfId="0" applyFont="1" applyAlignment="1" applyProtection="1">
      <alignment horizontal="center" vertical="center" wrapText="1"/>
    </xf>
    <xf numFmtId="0" fontId="0" fillId="0" borderId="0" xfId="0" applyAlignment="1">
      <alignment horizontal="center"/>
    </xf>
    <xf numFmtId="0" fontId="2" fillId="0" borderId="0" xfId="0" applyFont="1" applyAlignment="1" applyProtection="1">
      <alignment horizontal="center" wrapText="1"/>
    </xf>
    <xf numFmtId="0" fontId="2" fillId="0" borderId="0" xfId="0" applyFont="1" applyBorder="1" applyAlignment="1" applyProtection="1">
      <alignment horizontal="center" vertical="center" wrapText="1"/>
    </xf>
    <xf numFmtId="0" fontId="14" fillId="0" borderId="14" xfId="0" applyFont="1" applyBorder="1" applyAlignment="1" applyProtection="1">
      <alignment vertical="top" wrapText="1"/>
    </xf>
    <xf numFmtId="0" fontId="26" fillId="0" borderId="0" xfId="0" applyFont="1" applyAlignment="1" applyProtection="1">
      <alignment horizontal="center"/>
    </xf>
    <xf numFmtId="0" fontId="29" fillId="0" borderId="7" xfId="0" applyFont="1" applyBorder="1" applyAlignment="1" applyProtection="1">
      <alignment horizontal="right" wrapText="1"/>
    </xf>
    <xf numFmtId="0" fontId="0" fillId="0" borderId="12" xfId="0" applyBorder="1" applyAlignment="1" applyProtection="1">
      <alignment horizontal="right" wrapText="1"/>
    </xf>
    <xf numFmtId="0" fontId="0" fillId="0" borderId="5" xfId="0" applyBorder="1" applyAlignment="1" applyProtection="1">
      <alignment horizontal="right" wrapText="1"/>
    </xf>
    <xf numFmtId="0" fontId="0" fillId="0" borderId="12" xfId="0" applyBorder="1" applyAlignment="1" applyProtection="1"/>
    <xf numFmtId="0" fontId="0" fillId="0" borderId="5" xfId="0" applyBorder="1" applyAlignment="1" applyProtection="1"/>
    <xf numFmtId="0" fontId="0" fillId="0" borderId="12" xfId="0" applyBorder="1" applyAlignment="1" applyProtection="1">
      <alignment horizontal="right"/>
    </xf>
    <xf numFmtId="0" fontId="0" fillId="0" borderId="5" xfId="0" applyBorder="1" applyAlignment="1" applyProtection="1">
      <alignment horizontal="right"/>
    </xf>
    <xf numFmtId="0" fontId="38" fillId="0" borderId="0" xfId="1" applyFont="1" applyAlignment="1" applyProtection="1">
      <alignment horizontal="center" vertical="center"/>
    </xf>
    <xf numFmtId="0" fontId="38" fillId="0" borderId="0" xfId="1" applyFont="1" applyAlignment="1" applyProtection="1"/>
    <xf numFmtId="0" fontId="29" fillId="0" borderId="0" xfId="0" applyFont="1" applyAlignment="1" applyProtection="1">
      <alignment horizontal="center" wrapText="1"/>
    </xf>
    <xf numFmtId="0" fontId="21" fillId="0" borderId="0" xfId="0" applyFont="1" applyBorder="1" applyAlignment="1" applyProtection="1">
      <alignment horizontal="center" vertical="center" wrapText="1"/>
    </xf>
    <xf numFmtId="0" fontId="0" fillId="0" borderId="0" xfId="0" applyAlignment="1" applyProtection="1">
      <alignment wrapText="1"/>
    </xf>
    <xf numFmtId="0" fontId="29" fillId="0" borderId="0" xfId="0" applyFont="1" applyAlignment="1" applyProtection="1">
      <alignment horizontal="center" vertical="center" wrapText="1"/>
    </xf>
    <xf numFmtId="0" fontId="0" fillId="0" borderId="0" xfId="0" applyAlignment="1" applyProtection="1">
      <alignment vertical="center" wrapText="1"/>
    </xf>
    <xf numFmtId="0" fontId="29" fillId="0" borderId="1" xfId="0" applyFont="1" applyBorder="1" applyAlignment="1" applyProtection="1">
      <alignment horizontal="right"/>
    </xf>
    <xf numFmtId="0" fontId="26" fillId="0" borderId="1" xfId="0" applyFont="1" applyBorder="1" applyAlignment="1" applyProtection="1"/>
    <xf numFmtId="0" fontId="24" fillId="0" borderId="8" xfId="0" applyFont="1" applyBorder="1" applyAlignment="1" applyProtection="1">
      <alignment vertical="top"/>
      <protection locked="0"/>
    </xf>
    <xf numFmtId="0" fontId="26" fillId="0" borderId="13" xfId="0" applyFont="1" applyBorder="1" applyAlignment="1" applyProtection="1">
      <alignment vertical="top"/>
      <protection locked="0"/>
    </xf>
    <xf numFmtId="0" fontId="26" fillId="0" borderId="20" xfId="0" applyFont="1" applyBorder="1" applyAlignment="1" applyProtection="1">
      <alignment vertical="top"/>
      <protection locked="0"/>
    </xf>
    <xf numFmtId="0" fontId="26" fillId="0" borderId="10" xfId="0" applyFont="1" applyBorder="1" applyAlignment="1" applyProtection="1">
      <alignment vertical="top"/>
      <protection locked="0"/>
    </xf>
    <xf numFmtId="0" fontId="26" fillId="0" borderId="0" xfId="0" applyFont="1" applyBorder="1" applyAlignment="1" applyProtection="1">
      <alignment vertical="top"/>
      <protection locked="0"/>
    </xf>
    <xf numFmtId="0" fontId="26" fillId="0" borderId="21" xfId="0" applyFont="1" applyBorder="1" applyAlignment="1" applyProtection="1">
      <alignment vertical="top"/>
      <protection locked="0"/>
    </xf>
    <xf numFmtId="0" fontId="26" fillId="0" borderId="11" xfId="0" applyFont="1" applyBorder="1" applyAlignment="1" applyProtection="1">
      <alignment vertical="top"/>
      <protection locked="0"/>
    </xf>
    <xf numFmtId="0" fontId="26" fillId="0" borderId="6" xfId="0" applyFont="1" applyBorder="1" applyAlignment="1" applyProtection="1">
      <alignment vertical="top"/>
      <protection locked="0"/>
    </xf>
    <xf numFmtId="0" fontId="26" fillId="0" borderId="22" xfId="0" applyFont="1" applyBorder="1" applyAlignment="1" applyProtection="1">
      <alignment vertical="top"/>
      <protection locked="0"/>
    </xf>
    <xf numFmtId="0" fontId="56" fillId="0" borderId="13" xfId="0" applyFont="1" applyBorder="1" applyAlignment="1" applyProtection="1"/>
    <xf numFmtId="0" fontId="26" fillId="0" borderId="13" xfId="0" applyFont="1" applyBorder="1" applyAlignment="1" applyProtection="1"/>
    <xf numFmtId="0" fontId="56" fillId="0" borderId="6" xfId="0" applyFont="1" applyBorder="1" applyAlignment="1" applyProtection="1"/>
    <xf numFmtId="0" fontId="22" fillId="0" borderId="1" xfId="0" applyFont="1" applyBorder="1" applyAlignment="1" applyProtection="1">
      <alignment horizontal="right"/>
    </xf>
    <xf numFmtId="0" fontId="47" fillId="0" borderId="6" xfId="0" applyFont="1" applyBorder="1" applyAlignment="1" applyProtection="1">
      <alignment horizontal="center"/>
    </xf>
    <xf numFmtId="0" fontId="26" fillId="0" borderId="13" xfId="0" applyFont="1" applyBorder="1" applyAlignment="1" applyProtection="1">
      <alignment horizontal="center"/>
    </xf>
    <xf numFmtId="0" fontId="1" fillId="4" borderId="0" xfId="0" applyFont="1" applyFill="1" applyAlignment="1" applyProtection="1">
      <alignment horizontal="left"/>
    </xf>
    <xf numFmtId="0" fontId="26" fillId="0" borderId="0" xfId="0" applyFont="1" applyAlignment="1" applyProtection="1"/>
    <xf numFmtId="0" fontId="59" fillId="0" borderId="0" xfId="0" applyFont="1" applyAlignment="1" applyProtection="1"/>
    <xf numFmtId="0" fontId="59" fillId="0" borderId="6" xfId="0" applyFont="1" applyBorder="1" applyAlignment="1" applyProtection="1"/>
    <xf numFmtId="0" fontId="57" fillId="0" borderId="0" xfId="0" applyFont="1" applyBorder="1" applyAlignment="1" applyProtection="1">
      <alignment horizontal="center" wrapText="1"/>
    </xf>
    <xf numFmtId="0" fontId="57" fillId="0" borderId="0" xfId="0" applyFont="1" applyAlignment="1" applyProtection="1">
      <alignment wrapText="1"/>
    </xf>
    <xf numFmtId="0" fontId="57" fillId="0" borderId="0" xfId="0" applyFont="1" applyAlignment="1" applyProtection="1"/>
    <xf numFmtId="0" fontId="53" fillId="0" borderId="0" xfId="0" applyFont="1" applyBorder="1" applyAlignment="1" applyProtection="1">
      <alignment horizontal="center" wrapText="1"/>
    </xf>
    <xf numFmtId="0" fontId="53" fillId="0" borderId="0" xfId="0" applyFont="1" applyAlignment="1" applyProtection="1"/>
    <xf numFmtId="0" fontId="58" fillId="0" borderId="7"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6" fillId="0" borderId="5" xfId="0" applyFont="1" applyBorder="1" applyAlignment="1" applyProtection="1">
      <alignment horizontal="center" vertical="center" wrapText="1"/>
    </xf>
    <xf numFmtId="0" fontId="23" fillId="0" borderId="13" xfId="0" applyFont="1" applyBorder="1" applyAlignment="1" applyProtection="1">
      <alignment horizontal="center" wrapText="1"/>
    </xf>
    <xf numFmtId="0" fontId="26" fillId="0" borderId="0" xfId="0" applyFont="1" applyBorder="1" applyAlignment="1" applyProtection="1">
      <alignment horizontal="center"/>
    </xf>
    <xf numFmtId="0" fontId="56" fillId="0" borderId="0" xfId="0" applyFont="1" applyAlignment="1" applyProtection="1"/>
    <xf numFmtId="0" fontId="56" fillId="0" borderId="0" xfId="0" applyFont="1" applyBorder="1" applyAlignment="1" applyProtection="1"/>
    <xf numFmtId="0" fontId="59" fillId="0" borderId="10" xfId="0" applyFont="1" applyBorder="1" applyAlignment="1" applyProtection="1"/>
    <xf numFmtId="0" fontId="59" fillId="0" borderId="0" xfId="0" applyFont="1" applyBorder="1" applyAlignment="1" applyProtection="1"/>
    <xf numFmtId="0" fontId="59" fillId="0" borderId="11" xfId="0" applyFont="1" applyBorder="1" applyAlignment="1" applyProtection="1"/>
    <xf numFmtId="164" fontId="5" fillId="0" borderId="1" xfId="0" applyNumberFormat="1" applyFont="1" applyFill="1" applyBorder="1" applyAlignment="1">
      <alignment vertical="top" wrapText="1"/>
    </xf>
    <xf numFmtId="165" fontId="5" fillId="0" borderId="1" xfId="0" applyNumberFormat="1" applyFont="1" applyFill="1" applyBorder="1" applyAlignment="1">
      <alignment vertical="top" wrapText="1"/>
    </xf>
    <xf numFmtId="0" fontId="62" fillId="0" borderId="4" xfId="0" applyFont="1" applyBorder="1" applyAlignment="1" applyProtection="1">
      <alignment horizontal="center" wrapText="1"/>
    </xf>
    <xf numFmtId="0" fontId="5" fillId="0" borderId="3" xfId="0" applyFont="1" applyBorder="1" applyAlignment="1" applyProtection="1">
      <alignment horizontal="center" wrapText="1"/>
    </xf>
    <xf numFmtId="0" fontId="4" fillId="0" borderId="3" xfId="0" applyFont="1" applyBorder="1" applyAlignment="1" applyProtection="1">
      <alignment horizontal="center" wrapText="1"/>
    </xf>
    <xf numFmtId="0" fontId="18" fillId="0" borderId="0" xfId="0" applyFont="1" applyProtection="1"/>
    <xf numFmtId="0" fontId="5" fillId="0" borderId="14" xfId="0" applyFont="1" applyBorder="1" applyAlignment="1" applyProtection="1">
      <alignment horizontal="center" wrapText="1"/>
    </xf>
    <xf numFmtId="0" fontId="5" fillId="0" borderId="14" xfId="0" applyFont="1" applyBorder="1" applyAlignment="1" applyProtection="1">
      <alignment horizontal="center" vertical="center" wrapText="1"/>
    </xf>
    <xf numFmtId="0" fontId="5" fillId="0" borderId="14" xfId="0" applyFont="1" applyBorder="1" applyAlignment="1" applyProtection="1">
      <alignment horizontal="center" wrapText="1"/>
    </xf>
    <xf numFmtId="0" fontId="63" fillId="0" borderId="14" xfId="0" applyFont="1" applyBorder="1" applyAlignment="1">
      <alignment horizontal="center" wrapText="1"/>
    </xf>
    <xf numFmtId="0" fontId="64" fillId="0" borderId="15" xfId="0" applyFont="1" applyBorder="1" applyAlignment="1">
      <alignment horizontal="center" wrapText="1"/>
    </xf>
    <xf numFmtId="0" fontId="63" fillId="0" borderId="15" xfId="0" applyFont="1" applyBorder="1" applyAlignment="1">
      <alignment horizontal="center" wrapText="1"/>
    </xf>
    <xf numFmtId="0" fontId="5" fillId="0" borderId="15" xfId="0" applyFont="1" applyBorder="1" applyAlignment="1" applyProtection="1">
      <alignment horizontal="center" vertical="center" wrapText="1"/>
    </xf>
    <xf numFmtId="6" fontId="5" fillId="0" borderId="3" xfId="0" applyNumberFormat="1" applyFont="1" applyBorder="1" applyAlignment="1" applyProtection="1">
      <alignment horizontal="center" wrapText="1"/>
    </xf>
    <xf numFmtId="0" fontId="4" fillId="0" borderId="4" xfId="0" applyFont="1" applyBorder="1" applyAlignment="1" applyProtection="1">
      <alignment horizontal="center" wrapText="1"/>
    </xf>
    <xf numFmtId="0" fontId="2" fillId="2" borderId="17" xfId="0" applyFont="1" applyFill="1" applyBorder="1" applyAlignment="1" applyProtection="1">
      <alignment horizontal="center" vertical="top" wrapText="1"/>
      <protection locked="0"/>
    </xf>
    <xf numFmtId="0" fontId="2" fillId="2" borderId="18" xfId="0" applyFont="1" applyFill="1" applyBorder="1" applyAlignment="1" applyProtection="1">
      <alignment horizontal="center" vertical="top" wrapText="1"/>
      <protection locked="0"/>
    </xf>
    <xf numFmtId="0" fontId="2" fillId="2" borderId="19" xfId="0" applyFont="1" applyFill="1" applyBorder="1" applyAlignment="1" applyProtection="1">
      <alignment horizontal="center" vertical="top" wrapText="1"/>
      <protection locked="0"/>
    </xf>
    <xf numFmtId="0" fontId="2" fillId="2" borderId="17" xfId="0" applyFont="1" applyFill="1" applyBorder="1" applyAlignment="1" applyProtection="1">
      <alignment horizontal="center" vertical="top" wrapText="1"/>
    </xf>
    <xf numFmtId="0" fontId="2" fillId="2" borderId="18" xfId="0" applyFont="1" applyFill="1" applyBorder="1" applyAlignment="1" applyProtection="1">
      <alignment horizontal="center" vertical="top" wrapText="1"/>
    </xf>
    <xf numFmtId="0" fontId="2" fillId="2" borderId="19" xfId="0"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2" fillId="0" borderId="24" xfId="0" applyFont="1" applyFill="1" applyBorder="1" applyAlignment="1" applyProtection="1">
      <alignment horizontal="center" vertical="top" wrapText="1"/>
    </xf>
    <xf numFmtId="0" fontId="14" fillId="0" borderId="0" xfId="0" applyFont="1" applyBorder="1" applyAlignment="1" applyProtection="1">
      <alignment wrapText="1"/>
    </xf>
    <xf numFmtId="0" fontId="4" fillId="0" borderId="16" xfId="0" applyFont="1" applyBorder="1" applyAlignment="1" applyProtection="1">
      <alignment horizontal="center" wrapText="1"/>
    </xf>
    <xf numFmtId="6" fontId="5" fillId="0" borderId="14" xfId="0" applyNumberFormat="1" applyFont="1" applyBorder="1" applyAlignment="1" applyProtection="1">
      <alignment horizontal="center" wrapText="1"/>
    </xf>
    <xf numFmtId="0" fontId="4" fillId="0" borderId="15" xfId="0" applyFont="1" applyBorder="1" applyAlignment="1" applyProtection="1">
      <alignment horizontal="center" wrapText="1"/>
    </xf>
    <xf numFmtId="0" fontId="66" fillId="0" borderId="24" xfId="0" applyFont="1" applyBorder="1" applyAlignment="1" applyProtection="1">
      <alignment horizontal="left" wrapText="1"/>
    </xf>
    <xf numFmtId="0" fontId="66" fillId="0" borderId="0" xfId="0" applyFont="1" applyBorder="1" applyAlignment="1" applyProtection="1">
      <alignment horizontal="left" wrapText="1"/>
    </xf>
    <xf numFmtId="0" fontId="7" fillId="0" borderId="0" xfId="0" applyFont="1" applyAlignment="1" applyProtection="1">
      <alignment horizontal="center" wrapText="1"/>
    </xf>
    <xf numFmtId="0" fontId="7" fillId="0" borderId="0" xfId="0" applyFont="1" applyAlignment="1">
      <alignment horizontal="center" wrapText="1"/>
    </xf>
    <xf numFmtId="0" fontId="69" fillId="0" borderId="0" xfId="1" applyFont="1" applyAlignment="1" applyProtection="1">
      <alignment horizontal="center" vertical="center"/>
    </xf>
    <xf numFmtId="0" fontId="69" fillId="0" borderId="0" xfId="1" applyFont="1" applyAlignment="1" applyProtection="1"/>
    <xf numFmtId="0" fontId="44" fillId="0" borderId="0" xfId="0" applyFont="1" applyProtection="1"/>
    <xf numFmtId="0" fontId="70" fillId="0" borderId="24" xfId="0" applyFont="1" applyBorder="1" applyAlignment="1" applyProtection="1">
      <alignment horizontal="center" wrapText="1"/>
    </xf>
    <xf numFmtId="0" fontId="70" fillId="0" borderId="0" xfId="0" applyFont="1" applyBorder="1" applyAlignment="1" applyProtection="1">
      <alignment horizontal="center" wrapText="1"/>
    </xf>
    <xf numFmtId="8" fontId="23" fillId="0" borderId="1" xfId="0" applyNumberFormat="1" applyFont="1" applyBorder="1" applyAlignment="1">
      <alignment horizontal="right" vertical="top" wrapText="1"/>
    </xf>
    <xf numFmtId="8" fontId="23" fillId="0" borderId="1" xfId="0" applyNumberFormat="1" applyFont="1" applyFill="1" applyBorder="1" applyAlignment="1">
      <alignment horizontal="right" vertical="top" wrapText="1"/>
    </xf>
    <xf numFmtId="0" fontId="23" fillId="0" borderId="1" xfId="0" applyFont="1" applyBorder="1" applyAlignment="1">
      <alignment horizontal="center" wrapText="1"/>
    </xf>
    <xf numFmtId="0" fontId="26" fillId="0" borderId="1" xfId="0" applyFont="1" applyBorder="1"/>
    <xf numFmtId="0" fontId="23" fillId="0" borderId="1" xfId="0" applyFont="1" applyBorder="1" applyAlignment="1">
      <alignment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53450" cy="828675"/>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5534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7153275" cy="933450"/>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202" t="29301" r="22511" b="57622"/>
        <a:stretch>
          <a:fillRect/>
        </a:stretch>
      </xdr:blipFill>
      <xdr:spPr bwMode="auto">
        <a:xfrm>
          <a:off x="0" y="0"/>
          <a:ext cx="7153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152400</xdr:colOff>
      <xdr:row>0</xdr:row>
      <xdr:rowOff>66675</xdr:rowOff>
    </xdr:from>
    <xdr:ext cx="3895725" cy="666750"/>
    <xdr:pic>
      <xdr:nvPicPr>
        <xdr:cNvPr id="2" name="Picture 2" descr="D:\CASE_Management_Files\Operations\Logos and Labels\Logo\CASE Online Logo_Strech_no reflection.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66675"/>
          <a:ext cx="38957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619125</xdr:colOff>
      <xdr:row>7</xdr:row>
      <xdr:rowOff>409575</xdr:rowOff>
    </xdr:from>
    <xdr:ext cx="4095750" cy="229552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704" t="53191" r="70908" b="15150"/>
        <a:stretch>
          <a:fillRect/>
        </a:stretch>
      </xdr:blipFill>
      <xdr:spPr bwMode="auto">
        <a:xfrm>
          <a:off x="1276350" y="1524000"/>
          <a:ext cx="4095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314325</xdr:colOff>
      <xdr:row>0</xdr:row>
      <xdr:rowOff>66675</xdr:rowOff>
    </xdr:from>
    <xdr:ext cx="1466850" cy="171450"/>
    <xdr:pic>
      <xdr:nvPicPr>
        <xdr:cNvPr id="2" name="Picture 7"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146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3</xdr:col>
      <xdr:colOff>314325</xdr:colOff>
      <xdr:row>0</xdr:row>
      <xdr:rowOff>66675</xdr:rowOff>
    </xdr:from>
    <xdr:ext cx="3552825" cy="581025"/>
    <xdr:pic>
      <xdr:nvPicPr>
        <xdr:cNvPr id="3" name="Picture 8" descr="Cengage Logo">
          <a:hlinkClick xmlns:r="http://schemas.openxmlformats.org/officeDocument/2006/relationships" r:id=""/>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0275" y="66675"/>
          <a:ext cx="35528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4</xdr:col>
      <xdr:colOff>704850</xdr:colOff>
      <xdr:row>0</xdr:row>
      <xdr:rowOff>79374</xdr:rowOff>
    </xdr:from>
    <xdr:to>
      <xdr:col>4</xdr:col>
      <xdr:colOff>2644102</xdr:colOff>
      <xdr:row>0</xdr:row>
      <xdr:rowOff>1260475</xdr:rowOff>
    </xdr:to>
    <xdr:sp macro="" textlink="">
      <xdr:nvSpPr>
        <xdr:cNvPr id="2" name="Rectangle 52"/>
        <xdr:cNvSpPr>
          <a:spLocks noChangeArrowheads="1"/>
        </xdr:cNvSpPr>
      </xdr:nvSpPr>
      <xdr:spPr bwMode="auto">
        <a:xfrm>
          <a:off x="3143250" y="79374"/>
          <a:ext cx="0" cy="11430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17 Colt Ct.</a:t>
          </a:r>
        </a:p>
        <a:p>
          <a:pPr algn="l" rtl="0">
            <a:defRPr sz="1000"/>
          </a:pPr>
          <a:r>
            <a:rPr lang="en-US" sz="1100" b="0" i="0" u="none" strike="noStrike" baseline="0">
              <a:solidFill>
                <a:srgbClr val="000000"/>
              </a:solidFill>
              <a:latin typeface="Calibri"/>
              <a:cs typeface="Calibri"/>
            </a:rPr>
            <a:t>Ronkonkoma, NY  11779</a:t>
          </a:r>
        </a:p>
        <a:p>
          <a:pPr algn="l" rtl="0">
            <a:defRPr sz="1000"/>
          </a:pPr>
          <a:r>
            <a:rPr lang="en-US" sz="1100" b="0" i="0" u="none" strike="noStrike" baseline="0">
              <a:solidFill>
                <a:srgbClr val="000000"/>
              </a:solidFill>
              <a:latin typeface="Calibri"/>
              <a:cs typeface="Calibri"/>
            </a:rPr>
            <a:t>T -800-381-8003</a:t>
          </a:r>
        </a:p>
        <a:p>
          <a:pPr algn="l" rtl="0">
            <a:defRPr sz="1000"/>
          </a:pPr>
          <a:r>
            <a:rPr lang="en-US" sz="1100" b="0" i="0" u="none" strike="noStrike" baseline="0">
              <a:solidFill>
                <a:srgbClr val="000000"/>
              </a:solidFill>
              <a:latin typeface="Calibri"/>
              <a:cs typeface="Calibri"/>
            </a:rPr>
            <a:t>F-631-737-1286</a:t>
          </a:r>
        </a:p>
        <a:p>
          <a:pPr algn="l" rtl="0">
            <a:lnSpc>
              <a:spcPts val="1100"/>
            </a:lnSpc>
            <a:defRPr sz="1000"/>
          </a:pPr>
          <a:r>
            <a:rPr lang="en-US" sz="1100" b="0" i="0" u="none" strike="noStrike" baseline="0">
              <a:solidFill>
                <a:srgbClr val="000000"/>
              </a:solidFill>
              <a:latin typeface="Calibri"/>
              <a:cs typeface="Calibri"/>
            </a:rPr>
            <a:t>www.lab-aids.com</a:t>
          </a:r>
        </a:p>
      </xdr:txBody>
    </xdr:sp>
    <xdr:clientData/>
  </xdr:twoCellAnchor>
  <xdr:oneCellAnchor>
    <xdr:from>
      <xdr:col>0</xdr:col>
      <xdr:colOff>28575</xdr:colOff>
      <xdr:row>0</xdr:row>
      <xdr:rowOff>0</xdr:rowOff>
    </xdr:from>
    <xdr:ext cx="4057650" cy="1428750"/>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134" t="8089" r="6418" b="8824"/>
        <a:stretch>
          <a:fillRect/>
        </a:stretch>
      </xdr:blipFill>
      <xdr:spPr bwMode="auto">
        <a:xfrm>
          <a:off x="28575" y="0"/>
          <a:ext cx="40576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434340</xdr:colOff>
      <xdr:row>0</xdr:row>
      <xdr:rowOff>34290</xdr:rowOff>
    </xdr:from>
    <xdr:ext cx="1962150" cy="790575"/>
    <xdr:pic>
      <xdr:nvPicPr>
        <xdr:cNvPr id="2" name="Picture 1" descr="C:\Users\Dan Jansen\Desktop\newbyteLogo2010 on Whit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34290"/>
          <a:ext cx="1962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190500</xdr:colOff>
      <xdr:row>0</xdr:row>
      <xdr:rowOff>0</xdr:rowOff>
    </xdr:from>
    <xdr:ext cx="3095625" cy="116205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0" y="0"/>
          <a:ext cx="3095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352425</xdr:colOff>
      <xdr:row>0</xdr:row>
      <xdr:rowOff>0</xdr:rowOff>
    </xdr:from>
    <xdr:to>
      <xdr:col>4</xdr:col>
      <xdr:colOff>2971800</xdr:colOff>
      <xdr:row>0</xdr:row>
      <xdr:rowOff>952500</xdr:rowOff>
    </xdr:to>
    <xdr:pic>
      <xdr:nvPicPr>
        <xdr:cNvPr id="7385" name="Picture 4" descr="wards-science-plus-cmyk.jpg">
          <a:extLst>
            <a:ext uri="{FF2B5EF4-FFF2-40B4-BE49-F238E27FC236}">
              <a16:creationId xmlns:a16="http://schemas.microsoft.com/office/drawing/2014/main" id="{237ECFB8-92F8-4761-BAAB-011A4FBF65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4700" y="0"/>
          <a:ext cx="26193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0287000" cy="1028700"/>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842" t="29012" r="13316" b="57654"/>
        <a:stretch>
          <a:fillRect/>
        </a:stretch>
      </xdr:blipFill>
      <xdr:spPr bwMode="auto">
        <a:xfrm>
          <a:off x="0" y="0"/>
          <a:ext cx="102870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591300" cy="91440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199" t="28806" r="22527" b="57645"/>
        <a:stretch>
          <a:fillRect/>
        </a:stretch>
      </xdr:blipFill>
      <xdr:spPr bwMode="auto">
        <a:xfrm>
          <a:off x="0" y="0"/>
          <a:ext cx="6591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aging.case4learning.org/users/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ab-aids.com/high-school-curriculum/curriculum-for-agricultural-science-education-case" TargetMode="External"/><Relationship Id="rId1" Type="http://schemas.openxmlformats.org/officeDocument/2006/relationships/hyperlink" Target="http://www.lab-aids.com/catalog.php?item=cas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ase4learning.org/index.php/newbyte-software"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ase4learning.org/index.php/vernier-equipment" TargetMode="External"/><Relationship Id="rId1" Type="http://schemas.openxmlformats.org/officeDocument/2006/relationships/hyperlink" Target="http://www.case4learning.org/component/content/article/1-about/96-the-case-store.html"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showGridLines="0" tabSelected="1" view="pageLayout" zoomScaleNormal="100" workbookViewId="0">
      <selection activeCell="A2" sqref="A2:L2"/>
    </sheetView>
  </sheetViews>
  <sheetFormatPr defaultColWidth="9.109375" defaultRowHeight="13.8" x14ac:dyDescent="0.25"/>
  <cols>
    <col min="1" max="11" width="9.109375" style="26"/>
    <col min="12" max="12" width="18.33203125" style="26" customWidth="1"/>
    <col min="13" max="16384" width="9.109375" style="26"/>
  </cols>
  <sheetData>
    <row r="1" spans="1:12" ht="72.599999999999994" customHeight="1" x14ac:dyDescent="0.25">
      <c r="A1" s="212"/>
      <c r="B1" s="212"/>
      <c r="C1" s="212"/>
      <c r="D1" s="212"/>
      <c r="E1" s="212"/>
      <c r="F1" s="212"/>
    </row>
    <row r="2" spans="1:12" ht="30" x14ac:dyDescent="0.5">
      <c r="A2" s="213" t="s">
        <v>6</v>
      </c>
      <c r="B2" s="213"/>
      <c r="C2" s="213"/>
      <c r="D2" s="213"/>
      <c r="E2" s="213"/>
      <c r="F2" s="213"/>
      <c r="G2" s="213"/>
      <c r="H2" s="213"/>
      <c r="I2" s="213"/>
      <c r="J2" s="213"/>
      <c r="K2" s="213"/>
      <c r="L2" s="213"/>
    </row>
    <row r="3" spans="1:12" ht="15" customHeight="1" x14ac:dyDescent="0.25">
      <c r="A3" s="214" t="s">
        <v>251</v>
      </c>
      <c r="B3" s="215"/>
      <c r="C3" s="215"/>
      <c r="D3" s="215"/>
      <c r="E3" s="215"/>
      <c r="F3" s="215"/>
      <c r="G3" s="215"/>
      <c r="H3" s="215"/>
      <c r="I3" s="215"/>
      <c r="J3" s="215"/>
      <c r="K3" s="215"/>
      <c r="L3" s="215"/>
    </row>
    <row r="4" spans="1:12" x14ac:dyDescent="0.25">
      <c r="A4" s="215"/>
      <c r="B4" s="215"/>
      <c r="C4" s="215"/>
      <c r="D4" s="215"/>
      <c r="E4" s="215"/>
      <c r="F4" s="215"/>
      <c r="G4" s="215"/>
      <c r="H4" s="215"/>
      <c r="I4" s="215"/>
      <c r="J4" s="215"/>
      <c r="K4" s="215"/>
      <c r="L4" s="215"/>
    </row>
    <row r="5" spans="1:12" x14ac:dyDescent="0.25">
      <c r="A5" s="215"/>
      <c r="B5" s="215"/>
      <c r="C5" s="215"/>
      <c r="D5" s="215"/>
      <c r="E5" s="215"/>
      <c r="F5" s="215"/>
      <c r="G5" s="215"/>
      <c r="H5" s="215"/>
      <c r="I5" s="215"/>
      <c r="J5" s="215"/>
      <c r="K5" s="215"/>
      <c r="L5" s="215"/>
    </row>
    <row r="6" spans="1:12" ht="15" customHeight="1" x14ac:dyDescent="0.25">
      <c r="A6" s="216" t="s">
        <v>0</v>
      </c>
      <c r="B6" s="217"/>
      <c r="C6" s="217"/>
      <c r="D6" s="217"/>
      <c r="E6" s="217"/>
      <c r="F6" s="217"/>
      <c r="G6" s="217"/>
      <c r="H6" s="217"/>
      <c r="I6" s="217"/>
      <c r="J6" s="217"/>
      <c r="K6" s="217"/>
      <c r="L6" s="217"/>
    </row>
    <row r="7" spans="1:12" customFormat="1" ht="27.6" customHeight="1" x14ac:dyDescent="0.3">
      <c r="A7" s="191"/>
      <c r="B7" s="211" t="s">
        <v>250</v>
      </c>
      <c r="C7" s="211"/>
      <c r="D7" s="211"/>
      <c r="E7" s="211"/>
      <c r="F7" s="211"/>
      <c r="G7" s="211"/>
      <c r="H7" s="211"/>
      <c r="I7" s="211"/>
      <c r="J7" s="211"/>
      <c r="K7" s="211"/>
      <c r="L7" s="211"/>
    </row>
    <row r="8" spans="1:12" ht="27" customHeight="1" x14ac:dyDescent="0.25">
      <c r="A8" s="190"/>
      <c r="B8" s="211" t="s">
        <v>1</v>
      </c>
      <c r="C8" s="211"/>
      <c r="D8" s="211"/>
      <c r="E8" s="211"/>
      <c r="F8" s="211"/>
      <c r="G8" s="211"/>
      <c r="H8" s="211"/>
      <c r="I8" s="211"/>
      <c r="J8" s="211"/>
      <c r="K8" s="211"/>
      <c r="L8" s="211"/>
    </row>
    <row r="9" spans="1:12" ht="44.25" customHeight="1" x14ac:dyDescent="0.25">
      <c r="A9" s="190"/>
      <c r="B9" s="211" t="s">
        <v>252</v>
      </c>
      <c r="C9" s="211"/>
      <c r="D9" s="211"/>
      <c r="E9" s="211"/>
      <c r="F9" s="211"/>
      <c r="G9" s="211"/>
      <c r="H9" s="211"/>
      <c r="I9" s="211"/>
      <c r="J9" s="211"/>
      <c r="K9" s="211"/>
      <c r="L9" s="211"/>
    </row>
    <row r="10" spans="1:12" s="1" customFormat="1" ht="25.2" customHeight="1" x14ac:dyDescent="0.25">
      <c r="A10" s="189"/>
      <c r="B10" s="211" t="s">
        <v>2</v>
      </c>
      <c r="C10" s="211"/>
      <c r="D10" s="211"/>
      <c r="E10" s="211"/>
      <c r="F10" s="211"/>
      <c r="G10" s="211"/>
      <c r="H10" s="211"/>
      <c r="I10" s="211"/>
      <c r="J10" s="211"/>
      <c r="K10" s="211"/>
      <c r="L10" s="211"/>
    </row>
    <row r="11" spans="1:12" s="1" customFormat="1" ht="42" customHeight="1" x14ac:dyDescent="0.25">
      <c r="A11" s="188"/>
      <c r="B11" s="211" t="s">
        <v>3</v>
      </c>
      <c r="C11" s="211"/>
      <c r="D11" s="211"/>
      <c r="E11" s="211"/>
      <c r="F11" s="211"/>
      <c r="G11" s="211"/>
      <c r="H11" s="211"/>
      <c r="I11" s="211"/>
      <c r="J11" s="211"/>
      <c r="K11" s="211"/>
      <c r="L11" s="211"/>
    </row>
    <row r="12" spans="1:12" s="1" customFormat="1" ht="42" customHeight="1" x14ac:dyDescent="0.25">
      <c r="A12" s="188"/>
      <c r="B12" s="211" t="s">
        <v>248</v>
      </c>
      <c r="C12" s="211"/>
      <c r="D12" s="211"/>
      <c r="E12" s="211"/>
      <c r="F12" s="211"/>
      <c r="G12" s="211"/>
      <c r="H12" s="211"/>
      <c r="I12" s="211"/>
      <c r="J12" s="211"/>
      <c r="K12" s="211"/>
      <c r="L12" s="211"/>
    </row>
    <row r="13" spans="1:12" s="1" customFormat="1" ht="42" customHeight="1" x14ac:dyDescent="0.25">
      <c r="A13" s="188"/>
      <c r="B13" s="211" t="s">
        <v>236</v>
      </c>
      <c r="C13" s="211"/>
      <c r="D13" s="211"/>
      <c r="E13" s="211"/>
      <c r="F13" s="211"/>
      <c r="G13" s="211"/>
      <c r="H13" s="211"/>
      <c r="I13" s="211"/>
      <c r="J13" s="211"/>
      <c r="K13" s="211"/>
      <c r="L13" s="211"/>
    </row>
    <row r="14" spans="1:12" ht="24.6" customHeight="1" x14ac:dyDescent="0.25">
      <c r="B14" s="210" t="s">
        <v>4</v>
      </c>
      <c r="C14" s="210"/>
      <c r="D14" s="210"/>
      <c r="E14" s="210"/>
      <c r="F14" s="210"/>
      <c r="G14" s="210"/>
      <c r="H14" s="210"/>
      <c r="I14" s="210"/>
      <c r="J14" s="210"/>
      <c r="K14" s="210"/>
      <c r="L14" s="210"/>
    </row>
    <row r="15" spans="1:12" ht="32.4" customHeight="1" x14ac:dyDescent="0.25">
      <c r="B15" s="218" t="s">
        <v>5</v>
      </c>
      <c r="C15" s="218"/>
      <c r="D15" s="218"/>
      <c r="E15" s="218"/>
      <c r="F15" s="218"/>
      <c r="G15" s="218"/>
      <c r="H15" s="218"/>
      <c r="I15" s="218"/>
      <c r="J15" s="218"/>
      <c r="K15" s="218"/>
      <c r="L15" s="218"/>
    </row>
    <row r="16" spans="1:12" ht="36.75" customHeight="1" x14ac:dyDescent="0.25">
      <c r="B16" s="210" t="s">
        <v>249</v>
      </c>
      <c r="C16" s="210"/>
      <c r="D16" s="210"/>
      <c r="E16" s="210"/>
      <c r="F16" s="210"/>
      <c r="G16" s="210"/>
      <c r="H16" s="210"/>
      <c r="I16" s="210"/>
      <c r="J16" s="210"/>
      <c r="K16" s="210"/>
      <c r="L16" s="210"/>
    </row>
    <row r="17" spans="2:12" ht="36.75" customHeight="1" x14ac:dyDescent="0.25">
      <c r="B17" s="210" t="s">
        <v>696</v>
      </c>
      <c r="C17" s="210"/>
      <c r="D17" s="210"/>
      <c r="E17" s="210"/>
      <c r="F17" s="210"/>
      <c r="G17" s="210"/>
      <c r="H17" s="210"/>
      <c r="I17" s="210"/>
      <c r="J17" s="210"/>
      <c r="K17" s="210"/>
      <c r="L17" s="210"/>
    </row>
  </sheetData>
  <sheetProtection algorithmName="SHA-512" hashValue="s1G1tLpTSFRHfGMBLKqpbKQoTrI9G87q7W+WrAShSLihu9RMCFVgdoFoqwh7RMJJ6qKkeDSczNp9R1dIu5TZYg==" saltValue="SUdef563xHbo+KbqSs84tg==" spinCount="100000" sheet="1"/>
  <mergeCells count="15">
    <mergeCell ref="B17:L17"/>
    <mergeCell ref="B16:L16"/>
    <mergeCell ref="B10:L10"/>
    <mergeCell ref="A1:F1"/>
    <mergeCell ref="A2:L2"/>
    <mergeCell ref="A3:L5"/>
    <mergeCell ref="A6:L6"/>
    <mergeCell ref="B8:L8"/>
    <mergeCell ref="B9:L9"/>
    <mergeCell ref="B7:L7"/>
    <mergeCell ref="B11:L11"/>
    <mergeCell ref="B13:L13"/>
    <mergeCell ref="B14:L14"/>
    <mergeCell ref="B15:L15"/>
    <mergeCell ref="B12:L12"/>
  </mergeCells>
  <pageMargins left="0.7" right="0.7" top="0.75" bottom="0.75" header="0.3" footer="0.3"/>
  <pageSetup scale="92" orientation="landscape" horizontalDpi="300" verticalDpi="300" r:id="rId1"/>
  <headerFooter>
    <oddFooter>&amp;CCurriculum for Agricultural Science Education © 2019 ASP – Guidelines for Purchasing – 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9"/>
  <sheetViews>
    <sheetView showGridLines="0" view="pageLayout" zoomScaleNormal="100" workbookViewId="0">
      <selection sqref="A1:D1"/>
    </sheetView>
  </sheetViews>
  <sheetFormatPr defaultColWidth="8.6640625" defaultRowHeight="13.8" x14ac:dyDescent="0.25"/>
  <cols>
    <col min="1" max="1" width="14.5546875" style="26" customWidth="1"/>
    <col min="2" max="2" width="9.5546875" style="26" customWidth="1"/>
    <col min="3" max="3" width="11.88671875" style="26" customWidth="1"/>
    <col min="4" max="4" width="63.5546875" style="26" customWidth="1"/>
    <col min="5" max="7" width="9.109375" style="39" customWidth="1"/>
    <col min="8" max="251" width="9.109375" style="26" customWidth="1"/>
    <col min="252" max="252" width="8.33203125" style="26" customWidth="1"/>
    <col min="253" max="16384" width="8.6640625" style="26"/>
  </cols>
  <sheetData>
    <row r="1" spans="1:7" ht="80.400000000000006" customHeight="1" x14ac:dyDescent="0.25">
      <c r="A1" s="349"/>
      <c r="B1" s="349"/>
      <c r="C1" s="349"/>
      <c r="D1" s="349"/>
    </row>
    <row r="2" spans="1:7" ht="15" customHeight="1" x14ac:dyDescent="0.25">
      <c r="A2" s="338" t="s">
        <v>29</v>
      </c>
      <c r="B2" s="338"/>
      <c r="C2" s="338"/>
      <c r="D2" s="338"/>
    </row>
    <row r="3" spans="1:7" ht="15" customHeight="1" x14ac:dyDescent="0.25">
      <c r="A3" s="339"/>
      <c r="B3" s="339"/>
      <c r="C3" s="339"/>
      <c r="D3" s="339"/>
    </row>
    <row r="4" spans="1:7" ht="26.4" x14ac:dyDescent="0.25">
      <c r="A4" s="3" t="s">
        <v>8</v>
      </c>
      <c r="B4" s="3" t="s">
        <v>9</v>
      </c>
      <c r="C4" s="3" t="s">
        <v>11</v>
      </c>
      <c r="D4" s="3" t="s">
        <v>12</v>
      </c>
    </row>
    <row r="5" spans="1:7" s="27" customFormat="1" x14ac:dyDescent="0.25">
      <c r="A5" s="14">
        <v>1</v>
      </c>
      <c r="B5" s="112"/>
      <c r="C5" s="15" t="s">
        <v>15</v>
      </c>
      <c r="D5" s="15" t="s">
        <v>114</v>
      </c>
      <c r="E5" s="39"/>
      <c r="F5" s="39"/>
      <c r="G5" s="39"/>
    </row>
    <row r="6" spans="1:7" s="27" customFormat="1" x14ac:dyDescent="0.25">
      <c r="A6" s="14">
        <v>3</v>
      </c>
      <c r="B6" s="112"/>
      <c r="C6" s="15" t="s">
        <v>15</v>
      </c>
      <c r="D6" s="15" t="s">
        <v>113</v>
      </c>
      <c r="E6" s="39"/>
      <c r="F6" s="39"/>
      <c r="G6" s="39"/>
    </row>
    <row r="7" spans="1:7" s="27" customFormat="1" x14ac:dyDescent="0.25">
      <c r="A7" s="14">
        <v>1</v>
      </c>
      <c r="B7" s="112"/>
      <c r="C7" s="15" t="s">
        <v>15</v>
      </c>
      <c r="D7" s="15" t="s">
        <v>115</v>
      </c>
      <c r="E7" s="39"/>
      <c r="F7" s="39"/>
      <c r="G7" s="39"/>
    </row>
    <row r="8" spans="1:7" s="27" customFormat="1" x14ac:dyDescent="0.25">
      <c r="A8" s="14">
        <v>1</v>
      </c>
      <c r="B8" s="112"/>
      <c r="C8" s="15" t="s">
        <v>15</v>
      </c>
      <c r="D8" s="15" t="s">
        <v>116</v>
      </c>
      <c r="E8" s="39"/>
      <c r="F8" s="39"/>
      <c r="G8" s="39"/>
    </row>
    <row r="9" spans="1:7" s="27" customFormat="1" x14ac:dyDescent="0.25">
      <c r="A9" s="16">
        <v>5</v>
      </c>
      <c r="B9" s="113"/>
      <c r="C9" s="17" t="s">
        <v>15</v>
      </c>
      <c r="D9" s="17" t="s">
        <v>498</v>
      </c>
      <c r="E9" s="39"/>
      <c r="F9" s="39"/>
      <c r="G9" s="39"/>
    </row>
    <row r="10" spans="1:7" s="27" customFormat="1" ht="15.75" customHeight="1" x14ac:dyDescent="0.3">
      <c r="A10" s="14">
        <v>1</v>
      </c>
      <c r="B10" s="113"/>
      <c r="C10" s="15" t="s">
        <v>15</v>
      </c>
      <c r="D10" s="15" t="s">
        <v>117</v>
      </c>
      <c r="E10" s="72"/>
      <c r="F10" s="72"/>
      <c r="G10" s="39"/>
    </row>
    <row r="11" spans="1:7" s="27" customFormat="1" ht="15.75" customHeight="1" x14ac:dyDescent="0.3">
      <c r="A11" s="16">
        <v>1</v>
      </c>
      <c r="B11" s="113"/>
      <c r="C11" s="17" t="s">
        <v>15</v>
      </c>
      <c r="D11" s="17" t="s">
        <v>508</v>
      </c>
      <c r="E11" s="72"/>
      <c r="F11" s="72"/>
      <c r="G11" s="39"/>
    </row>
    <row r="12" spans="1:7" s="27" customFormat="1" ht="15.75" customHeight="1" x14ac:dyDescent="0.3">
      <c r="A12" s="16">
        <v>20</v>
      </c>
      <c r="B12" s="113"/>
      <c r="C12" s="17" t="s">
        <v>15</v>
      </c>
      <c r="D12" s="17" t="s">
        <v>505</v>
      </c>
      <c r="E12" s="72"/>
      <c r="F12" s="72"/>
      <c r="G12" s="39"/>
    </row>
    <row r="13" spans="1:7" ht="14.4" x14ac:dyDescent="0.3">
      <c r="A13" s="16">
        <v>10</v>
      </c>
      <c r="B13" s="113"/>
      <c r="C13" s="17" t="s">
        <v>15</v>
      </c>
      <c r="D13" s="17" t="s">
        <v>504</v>
      </c>
      <c r="E13" s="72"/>
      <c r="F13" s="72"/>
    </row>
    <row r="14" spans="1:7" ht="14.4" x14ac:dyDescent="0.3">
      <c r="A14" s="16">
        <v>10</v>
      </c>
      <c r="B14" s="113"/>
      <c r="C14" s="17" t="s">
        <v>15</v>
      </c>
      <c r="D14" s="17" t="s">
        <v>506</v>
      </c>
      <c r="E14" s="72"/>
      <c r="F14" s="72"/>
    </row>
    <row r="15" spans="1:7" ht="14.4" x14ac:dyDescent="0.3">
      <c r="A15" s="16">
        <v>3</v>
      </c>
      <c r="B15" s="113"/>
      <c r="C15" s="17" t="s">
        <v>15</v>
      </c>
      <c r="D15" s="17" t="s">
        <v>500</v>
      </c>
      <c r="E15" s="72"/>
      <c r="F15" s="72"/>
    </row>
    <row r="16" spans="1:7" s="41" customFormat="1" ht="14.4" x14ac:dyDescent="0.3">
      <c r="A16" s="16">
        <v>20</v>
      </c>
      <c r="B16" s="113"/>
      <c r="C16" s="17" t="s">
        <v>15</v>
      </c>
      <c r="D16" s="17" t="s">
        <v>262</v>
      </c>
      <c r="E16" s="72"/>
      <c r="F16" s="72"/>
      <c r="G16" s="40"/>
    </row>
    <row r="17" spans="1:7" s="41" customFormat="1" ht="14.4" x14ac:dyDescent="0.3">
      <c r="A17" s="16">
        <v>1</v>
      </c>
      <c r="B17" s="113"/>
      <c r="C17" s="17" t="s">
        <v>15</v>
      </c>
      <c r="D17" s="17" t="s">
        <v>503</v>
      </c>
      <c r="E17" s="72"/>
      <c r="F17" s="72"/>
      <c r="G17" s="40"/>
    </row>
    <row r="18" spans="1:7" s="41" customFormat="1" ht="14.4" x14ac:dyDescent="0.3">
      <c r="A18" s="16">
        <v>10</v>
      </c>
      <c r="B18" s="113"/>
      <c r="C18" s="17" t="s">
        <v>15</v>
      </c>
      <c r="D18" s="17" t="s">
        <v>34</v>
      </c>
      <c r="E18" s="72"/>
      <c r="F18" s="72"/>
      <c r="G18" s="40"/>
    </row>
    <row r="19" spans="1:7" s="41" customFormat="1" ht="14.4" x14ac:dyDescent="0.3">
      <c r="A19" s="16">
        <v>1</v>
      </c>
      <c r="B19" s="113"/>
      <c r="C19" s="17" t="s">
        <v>15</v>
      </c>
      <c r="D19" s="17" t="s">
        <v>468</v>
      </c>
      <c r="E19" s="72"/>
      <c r="F19" s="72"/>
      <c r="G19" s="40"/>
    </row>
    <row r="20" spans="1:7" s="41" customFormat="1" ht="14.4" x14ac:dyDescent="0.3">
      <c r="A20" s="16">
        <v>3</v>
      </c>
      <c r="B20" s="113"/>
      <c r="C20" s="17" t="s">
        <v>15</v>
      </c>
      <c r="D20" s="17" t="s">
        <v>497</v>
      </c>
      <c r="E20" s="72"/>
      <c r="F20" s="72"/>
      <c r="G20" s="40"/>
    </row>
    <row r="21" spans="1:7" s="41" customFormat="1" ht="14.4" x14ac:dyDescent="0.3">
      <c r="A21" s="16">
        <v>1</v>
      </c>
      <c r="B21" s="113"/>
      <c r="C21" s="17" t="s">
        <v>15</v>
      </c>
      <c r="D21" s="17" t="s">
        <v>281</v>
      </c>
      <c r="E21" s="72"/>
      <c r="F21" s="72"/>
      <c r="G21" s="40"/>
    </row>
    <row r="22" spans="1:7" s="41" customFormat="1" ht="14.4" x14ac:dyDescent="0.3">
      <c r="A22" s="14">
        <v>10</v>
      </c>
      <c r="B22" s="113"/>
      <c r="C22" s="15" t="s">
        <v>15</v>
      </c>
      <c r="D22" s="15" t="s">
        <v>509</v>
      </c>
      <c r="E22" s="72"/>
      <c r="F22" s="72"/>
      <c r="G22" s="40"/>
    </row>
    <row r="23" spans="1:7" s="41" customFormat="1" ht="14.4" x14ac:dyDescent="0.3">
      <c r="A23" s="16">
        <v>10</v>
      </c>
      <c r="B23" s="113"/>
      <c r="C23" s="17" t="s">
        <v>15</v>
      </c>
      <c r="D23" s="17" t="s">
        <v>507</v>
      </c>
      <c r="E23" s="72"/>
      <c r="F23" s="72"/>
      <c r="G23" s="40"/>
    </row>
    <row r="24" spans="1:7" s="41" customFormat="1" ht="14.4" x14ac:dyDescent="0.3">
      <c r="A24" s="16">
        <v>20</v>
      </c>
      <c r="B24" s="113"/>
      <c r="C24" s="17" t="s">
        <v>15</v>
      </c>
      <c r="D24" s="17" t="s">
        <v>284</v>
      </c>
      <c r="E24" s="72"/>
      <c r="F24" s="72"/>
      <c r="G24" s="40"/>
    </row>
    <row r="25" spans="1:7" s="41" customFormat="1" ht="14.4" x14ac:dyDescent="0.3">
      <c r="A25" s="16">
        <v>1</v>
      </c>
      <c r="B25" s="113"/>
      <c r="C25" s="17" t="s">
        <v>15</v>
      </c>
      <c r="D25" s="17" t="s">
        <v>499</v>
      </c>
      <c r="E25" s="72"/>
      <c r="F25" s="72"/>
      <c r="G25" s="40"/>
    </row>
    <row r="26" spans="1:7" s="41" customFormat="1" ht="14.4" x14ac:dyDescent="0.3">
      <c r="A26" s="16">
        <v>1</v>
      </c>
      <c r="B26" s="113"/>
      <c r="C26" s="17" t="s">
        <v>15</v>
      </c>
      <c r="D26" s="17" t="s">
        <v>331</v>
      </c>
      <c r="E26" s="72"/>
      <c r="F26" s="72"/>
      <c r="G26" s="40"/>
    </row>
    <row r="27" spans="1:7" s="41" customFormat="1" ht="14.4" x14ac:dyDescent="0.3">
      <c r="A27" s="16">
        <v>10</v>
      </c>
      <c r="B27" s="113"/>
      <c r="C27" s="17" t="s">
        <v>15</v>
      </c>
      <c r="D27" s="17" t="s">
        <v>562</v>
      </c>
      <c r="E27" s="72"/>
      <c r="F27" s="72"/>
      <c r="G27" s="40"/>
    </row>
    <row r="28" spans="1:7" s="41" customFormat="1" ht="14.4" x14ac:dyDescent="0.3">
      <c r="A28" s="16">
        <v>1</v>
      </c>
      <c r="B28" s="113"/>
      <c r="C28" s="17" t="s">
        <v>15</v>
      </c>
      <c r="D28" s="17" t="s">
        <v>502</v>
      </c>
      <c r="E28" s="72"/>
      <c r="F28" s="72"/>
      <c r="G28" s="40"/>
    </row>
    <row r="29" spans="1:7" s="41" customFormat="1" x14ac:dyDescent="0.25">
      <c r="A29" s="16">
        <v>1</v>
      </c>
      <c r="B29" s="113"/>
      <c r="C29" s="17" t="s">
        <v>15</v>
      </c>
      <c r="D29" s="17" t="s">
        <v>501</v>
      </c>
      <c r="E29" s="39"/>
      <c r="F29" s="39"/>
      <c r="G29" s="40"/>
    </row>
    <row r="30" spans="1:7" s="41" customFormat="1" x14ac:dyDescent="0.25">
      <c r="A30" s="111"/>
      <c r="B30" s="31"/>
      <c r="C30" s="19"/>
      <c r="D30" s="19"/>
      <c r="E30" s="39"/>
      <c r="F30" s="39"/>
      <c r="G30" s="40"/>
    </row>
    <row r="31" spans="1:7" s="41" customFormat="1" x14ac:dyDescent="0.25">
      <c r="A31" s="352" t="s">
        <v>36</v>
      </c>
      <c r="B31" s="353"/>
      <c r="C31" s="353"/>
      <c r="D31" s="353"/>
      <c r="E31" s="39"/>
      <c r="F31" s="39"/>
      <c r="G31" s="40"/>
    </row>
    <row r="32" spans="1:7" s="41" customFormat="1" x14ac:dyDescent="0.25">
      <c r="A32" s="354"/>
      <c r="B32" s="339"/>
      <c r="C32" s="339"/>
      <c r="D32" s="339"/>
      <c r="E32" s="39"/>
      <c r="F32" s="39"/>
      <c r="G32" s="40"/>
    </row>
    <row r="33" spans="1:7" s="41" customFormat="1" ht="26.4" x14ac:dyDescent="0.25">
      <c r="A33" s="3" t="s">
        <v>8</v>
      </c>
      <c r="B33" s="3" t="s">
        <v>9</v>
      </c>
      <c r="C33" s="3" t="s">
        <v>11</v>
      </c>
      <c r="D33" s="3" t="s">
        <v>12</v>
      </c>
      <c r="E33" s="39"/>
      <c r="F33" s="39"/>
      <c r="G33" s="40"/>
    </row>
    <row r="34" spans="1:7" s="41" customFormat="1" ht="15" customHeight="1" x14ac:dyDescent="0.25">
      <c r="A34" s="16">
        <v>40</v>
      </c>
      <c r="B34" s="113"/>
      <c r="C34" s="17" t="s">
        <v>15</v>
      </c>
      <c r="D34" s="17" t="s">
        <v>285</v>
      </c>
      <c r="E34" s="40"/>
      <c r="F34" s="40"/>
      <c r="G34" s="40"/>
    </row>
    <row r="35" spans="1:7" s="41" customFormat="1" x14ac:dyDescent="0.25">
      <c r="A35" s="16">
        <v>1</v>
      </c>
      <c r="B35" s="113"/>
      <c r="C35" s="17" t="s">
        <v>45</v>
      </c>
      <c r="D35" s="17" t="s">
        <v>38</v>
      </c>
      <c r="E35" s="40"/>
      <c r="F35" s="40"/>
      <c r="G35" s="40"/>
    </row>
    <row r="36" spans="1:7" x14ac:dyDescent="0.25">
      <c r="A36" s="16">
        <v>1</v>
      </c>
      <c r="B36" s="113"/>
      <c r="C36" s="17" t="s">
        <v>263</v>
      </c>
      <c r="D36" s="17" t="s">
        <v>510</v>
      </c>
      <c r="E36" s="40"/>
      <c r="F36" s="40"/>
    </row>
    <row r="37" spans="1:7" x14ac:dyDescent="0.25">
      <c r="A37" s="16">
        <v>1</v>
      </c>
      <c r="B37" s="113"/>
      <c r="C37" s="17" t="s">
        <v>267</v>
      </c>
      <c r="D37" s="17" t="s">
        <v>266</v>
      </c>
      <c r="E37" s="40"/>
      <c r="F37" s="40"/>
    </row>
    <row r="38" spans="1:7" x14ac:dyDescent="0.25">
      <c r="A38" s="16">
        <v>1</v>
      </c>
      <c r="B38" s="113"/>
      <c r="C38" s="17" t="s">
        <v>263</v>
      </c>
      <c r="D38" s="17" t="s">
        <v>511</v>
      </c>
      <c r="E38" s="40"/>
      <c r="F38" s="40"/>
    </row>
    <row r="39" spans="1:7" x14ac:dyDescent="0.25">
      <c r="A39" s="16">
        <v>220</v>
      </c>
      <c r="B39" s="113"/>
      <c r="C39" s="17" t="s">
        <v>15</v>
      </c>
      <c r="D39" s="17" t="s">
        <v>119</v>
      </c>
      <c r="E39" s="40"/>
      <c r="F39" s="40"/>
    </row>
    <row r="40" spans="1:7" x14ac:dyDescent="0.25">
      <c r="A40" s="16">
        <v>40</v>
      </c>
      <c r="B40" s="113"/>
      <c r="C40" s="17" t="s">
        <v>15</v>
      </c>
      <c r="D40" s="17" t="s">
        <v>120</v>
      </c>
      <c r="E40" s="40"/>
      <c r="F40" s="40"/>
    </row>
    <row r="41" spans="1:7" x14ac:dyDescent="0.25">
      <c r="A41" s="16">
        <v>10</v>
      </c>
      <c r="B41" s="113"/>
      <c r="C41" s="17" t="s">
        <v>47</v>
      </c>
      <c r="D41" s="17" t="s">
        <v>318</v>
      </c>
      <c r="E41" s="40"/>
      <c r="F41" s="40"/>
    </row>
    <row r="42" spans="1:7" x14ac:dyDescent="0.25">
      <c r="A42" s="16">
        <v>5</v>
      </c>
      <c r="B42" s="113"/>
      <c r="C42" s="17" t="s">
        <v>15</v>
      </c>
      <c r="D42" s="17" t="s">
        <v>512</v>
      </c>
      <c r="E42" s="40"/>
      <c r="F42" s="40"/>
    </row>
    <row r="43" spans="1:7" s="27" customFormat="1" x14ac:dyDescent="0.25">
      <c r="A43" s="16">
        <v>1</v>
      </c>
      <c r="B43" s="113"/>
      <c r="C43" s="17" t="s">
        <v>283</v>
      </c>
      <c r="D43" s="17" t="s">
        <v>513</v>
      </c>
      <c r="E43" s="40"/>
      <c r="F43" s="40"/>
      <c r="G43" s="39"/>
    </row>
    <row r="44" spans="1:7" s="27" customFormat="1" x14ac:dyDescent="0.25">
      <c r="A44" s="16">
        <v>1</v>
      </c>
      <c r="B44" s="113"/>
      <c r="C44" s="17" t="s">
        <v>263</v>
      </c>
      <c r="D44" s="17" t="s">
        <v>286</v>
      </c>
      <c r="E44" s="40"/>
      <c r="F44" s="40"/>
      <c r="G44" s="39"/>
    </row>
    <row r="45" spans="1:7" s="27" customFormat="1" x14ac:dyDescent="0.25">
      <c r="A45" s="25">
        <v>20</v>
      </c>
      <c r="B45" s="113"/>
      <c r="C45" s="18" t="s">
        <v>155</v>
      </c>
      <c r="D45" s="18" t="s">
        <v>156</v>
      </c>
      <c r="E45" s="40"/>
      <c r="F45" s="40"/>
      <c r="G45" s="39"/>
    </row>
    <row r="46" spans="1:7" s="27" customFormat="1" x14ac:dyDescent="0.25">
      <c r="A46" s="16">
        <v>1</v>
      </c>
      <c r="B46" s="113"/>
      <c r="C46" s="17" t="s">
        <v>265</v>
      </c>
      <c r="D46" s="17" t="s">
        <v>514</v>
      </c>
      <c r="E46" s="40"/>
      <c r="F46" s="40"/>
      <c r="G46" s="39"/>
    </row>
    <row r="47" spans="1:7" s="27" customFormat="1" x14ac:dyDescent="0.25">
      <c r="A47" s="16">
        <v>10</v>
      </c>
      <c r="B47" s="166"/>
      <c r="C47" s="109" t="s">
        <v>267</v>
      </c>
      <c r="D47" s="109" t="s">
        <v>469</v>
      </c>
      <c r="E47" s="40"/>
      <c r="F47" s="40"/>
      <c r="G47" s="39"/>
    </row>
    <row r="48" spans="1:7" s="27" customFormat="1" x14ac:dyDescent="0.25">
      <c r="A48" s="16">
        <v>1</v>
      </c>
      <c r="B48" s="166"/>
      <c r="C48" s="109" t="s">
        <v>267</v>
      </c>
      <c r="D48" s="109" t="s">
        <v>305</v>
      </c>
      <c r="E48" s="40"/>
      <c r="F48" s="40"/>
      <c r="G48" s="39"/>
    </row>
    <row r="49" spans="1:7" s="27" customFormat="1" x14ac:dyDescent="0.25">
      <c r="A49" s="16">
        <v>10</v>
      </c>
      <c r="B49" s="166"/>
      <c r="C49" s="109" t="s">
        <v>37</v>
      </c>
      <c r="D49" s="109" t="s">
        <v>470</v>
      </c>
      <c r="E49" s="40"/>
      <c r="F49" s="40"/>
      <c r="G49" s="39"/>
    </row>
    <row r="50" spans="1:7" s="27" customFormat="1" x14ac:dyDescent="0.25">
      <c r="A50" s="16">
        <v>80</v>
      </c>
      <c r="B50" s="113"/>
      <c r="C50" s="17" t="s">
        <v>15</v>
      </c>
      <c r="D50" s="17" t="s">
        <v>515</v>
      </c>
      <c r="E50" s="40"/>
      <c r="F50" s="40"/>
      <c r="G50" s="39"/>
    </row>
    <row r="51" spans="1:7" x14ac:dyDescent="0.25">
      <c r="A51" s="16">
        <v>1</v>
      </c>
      <c r="B51" s="113"/>
      <c r="C51" s="17" t="s">
        <v>15</v>
      </c>
      <c r="D51" s="17" t="s">
        <v>399</v>
      </c>
      <c r="E51" s="40"/>
      <c r="F51" s="40"/>
    </row>
    <row r="52" spans="1:7" s="27" customFormat="1" x14ac:dyDescent="0.25">
      <c r="A52" s="16">
        <v>1</v>
      </c>
      <c r="B52" s="113"/>
      <c r="C52" s="17" t="s">
        <v>15</v>
      </c>
      <c r="D52" s="17" t="s">
        <v>400</v>
      </c>
      <c r="E52" s="40"/>
      <c r="F52" s="40"/>
      <c r="G52" s="39"/>
    </row>
    <row r="53" spans="1:7" x14ac:dyDescent="0.25">
      <c r="A53" s="16">
        <v>1</v>
      </c>
      <c r="B53" s="113"/>
      <c r="C53" s="17" t="s">
        <v>471</v>
      </c>
      <c r="D53" s="17" t="s">
        <v>472</v>
      </c>
      <c r="E53" s="40"/>
      <c r="F53" s="40"/>
    </row>
    <row r="54" spans="1:7" x14ac:dyDescent="0.25">
      <c r="A54" s="16">
        <v>10</v>
      </c>
      <c r="B54" s="113"/>
      <c r="C54" s="17" t="s">
        <v>139</v>
      </c>
      <c r="D54" s="17" t="s">
        <v>157</v>
      </c>
      <c r="E54" s="40"/>
      <c r="F54" s="40"/>
    </row>
    <row r="55" spans="1:7" x14ac:dyDescent="0.25">
      <c r="A55" s="16">
        <v>1</v>
      </c>
      <c r="B55" s="113"/>
      <c r="C55" s="17" t="s">
        <v>16</v>
      </c>
      <c r="D55" s="17" t="s">
        <v>473</v>
      </c>
      <c r="E55" s="40"/>
      <c r="F55" s="40"/>
    </row>
    <row r="56" spans="1:7" x14ac:dyDescent="0.25">
      <c r="A56" s="16">
        <v>1</v>
      </c>
      <c r="B56" s="113"/>
      <c r="C56" s="17" t="s">
        <v>16</v>
      </c>
      <c r="D56" s="17" t="s">
        <v>516</v>
      </c>
      <c r="E56" s="40"/>
      <c r="F56" s="40"/>
    </row>
    <row r="57" spans="1:7" x14ac:dyDescent="0.25">
      <c r="A57" s="14">
        <v>20</v>
      </c>
      <c r="B57" s="113"/>
      <c r="C57" s="15" t="s">
        <v>15</v>
      </c>
      <c r="D57" s="15" t="s">
        <v>171</v>
      </c>
    </row>
    <row r="58" spans="1:7" x14ac:dyDescent="0.25">
      <c r="A58" s="14">
        <v>10</v>
      </c>
      <c r="B58" s="113"/>
      <c r="C58" s="15" t="s">
        <v>15</v>
      </c>
      <c r="D58" s="15" t="s">
        <v>167</v>
      </c>
    </row>
    <row r="59" spans="1:7" x14ac:dyDescent="0.25">
      <c r="A59" s="16">
        <v>20</v>
      </c>
      <c r="B59" s="113"/>
      <c r="C59" s="17" t="s">
        <v>15</v>
      </c>
      <c r="D59" s="17" t="s">
        <v>158</v>
      </c>
    </row>
    <row r="60" spans="1:7" x14ac:dyDescent="0.25">
      <c r="A60" s="14">
        <v>10</v>
      </c>
      <c r="B60" s="113"/>
      <c r="C60" s="15" t="s">
        <v>15</v>
      </c>
      <c r="D60" s="15" t="s">
        <v>168</v>
      </c>
    </row>
    <row r="61" spans="1:7" x14ac:dyDescent="0.25">
      <c r="A61" s="14">
        <v>20</v>
      </c>
      <c r="B61" s="113"/>
      <c r="C61" s="15" t="s">
        <v>15</v>
      </c>
      <c r="D61" s="15" t="s">
        <v>169</v>
      </c>
    </row>
    <row r="62" spans="1:7" x14ac:dyDescent="0.25">
      <c r="A62" s="14">
        <v>20</v>
      </c>
      <c r="B62" s="113"/>
      <c r="C62" s="15" t="s">
        <v>15</v>
      </c>
      <c r="D62" s="15" t="s">
        <v>170</v>
      </c>
    </row>
    <row r="63" spans="1:7" x14ac:dyDescent="0.25">
      <c r="A63" s="14">
        <v>20</v>
      </c>
      <c r="B63" s="113"/>
      <c r="C63" s="15" t="s">
        <v>15</v>
      </c>
      <c r="D63" s="15" t="s">
        <v>172</v>
      </c>
    </row>
    <row r="64" spans="1:7" x14ac:dyDescent="0.25">
      <c r="A64" s="14">
        <v>20</v>
      </c>
      <c r="B64" s="113"/>
      <c r="C64" s="15" t="s">
        <v>15</v>
      </c>
      <c r="D64" s="15" t="s">
        <v>173</v>
      </c>
    </row>
    <row r="65" spans="1:4" x14ac:dyDescent="0.25">
      <c r="A65" s="14">
        <v>20</v>
      </c>
      <c r="B65" s="113"/>
      <c r="C65" s="15" t="s">
        <v>15</v>
      </c>
      <c r="D65" s="15" t="s">
        <v>174</v>
      </c>
    </row>
    <row r="66" spans="1:4" x14ac:dyDescent="0.25">
      <c r="A66" s="14">
        <v>20</v>
      </c>
      <c r="B66" s="113"/>
      <c r="C66" s="15" t="s">
        <v>15</v>
      </c>
      <c r="D66" s="15" t="s">
        <v>175</v>
      </c>
    </row>
    <row r="67" spans="1:4" x14ac:dyDescent="0.25">
      <c r="A67" s="16">
        <v>40</v>
      </c>
      <c r="B67" s="113"/>
      <c r="C67" s="17" t="s">
        <v>15</v>
      </c>
      <c r="D67" s="17" t="s">
        <v>159</v>
      </c>
    </row>
    <row r="68" spans="1:4" x14ac:dyDescent="0.25">
      <c r="A68" s="14">
        <v>2</v>
      </c>
      <c r="B68" s="113"/>
      <c r="C68" s="15" t="s">
        <v>15</v>
      </c>
      <c r="D68" s="15" t="s">
        <v>176</v>
      </c>
    </row>
    <row r="69" spans="1:4" x14ac:dyDescent="0.25">
      <c r="A69" s="14">
        <v>10</v>
      </c>
      <c r="B69" s="113"/>
      <c r="C69" s="15" t="s">
        <v>15</v>
      </c>
      <c r="D69" s="15" t="s">
        <v>177</v>
      </c>
    </row>
    <row r="70" spans="1:4" x14ac:dyDescent="0.25">
      <c r="A70" s="14">
        <v>3</v>
      </c>
      <c r="B70" s="113"/>
      <c r="C70" s="15" t="s">
        <v>15</v>
      </c>
      <c r="D70" s="15" t="s">
        <v>178</v>
      </c>
    </row>
    <row r="71" spans="1:4" x14ac:dyDescent="0.25">
      <c r="A71" s="16">
        <v>20</v>
      </c>
      <c r="B71" s="113"/>
      <c r="C71" s="17" t="s">
        <v>15</v>
      </c>
      <c r="D71" s="17" t="s">
        <v>160</v>
      </c>
    </row>
    <row r="72" spans="1:4" x14ac:dyDescent="0.25">
      <c r="A72" s="16">
        <v>20</v>
      </c>
      <c r="B72" s="113"/>
      <c r="C72" s="17" t="s">
        <v>15</v>
      </c>
      <c r="D72" s="17" t="s">
        <v>161</v>
      </c>
    </row>
    <row r="73" spans="1:4" x14ac:dyDescent="0.25">
      <c r="A73" s="16">
        <v>10</v>
      </c>
      <c r="B73" s="113"/>
      <c r="C73" s="17" t="s">
        <v>15</v>
      </c>
      <c r="D73" s="17" t="s">
        <v>162</v>
      </c>
    </row>
    <row r="74" spans="1:4" x14ac:dyDescent="0.25">
      <c r="A74" s="16">
        <v>100</v>
      </c>
      <c r="B74" s="113"/>
      <c r="C74" s="17" t="s">
        <v>163</v>
      </c>
      <c r="D74" s="17" t="s">
        <v>164</v>
      </c>
    </row>
    <row r="75" spans="1:4" x14ac:dyDescent="0.25">
      <c r="A75" s="16">
        <v>20</v>
      </c>
      <c r="B75" s="113"/>
      <c r="C75" s="17" t="s">
        <v>15</v>
      </c>
      <c r="D75" s="17" t="s">
        <v>165</v>
      </c>
    </row>
    <row r="76" spans="1:4" x14ac:dyDescent="0.25">
      <c r="A76" s="14">
        <v>20</v>
      </c>
      <c r="B76" s="113"/>
      <c r="C76" s="15" t="s">
        <v>15</v>
      </c>
      <c r="D76" s="15" t="s">
        <v>179</v>
      </c>
    </row>
    <row r="77" spans="1:4" x14ac:dyDescent="0.25">
      <c r="A77" s="14">
        <v>20</v>
      </c>
      <c r="B77" s="113"/>
      <c r="C77" s="15" t="s">
        <v>15</v>
      </c>
      <c r="D77" s="15" t="s">
        <v>517</v>
      </c>
    </row>
    <row r="78" spans="1:4" x14ac:dyDescent="0.25">
      <c r="A78" s="16">
        <v>30</v>
      </c>
      <c r="B78" s="113"/>
      <c r="C78" s="17" t="s">
        <v>15</v>
      </c>
      <c r="D78" s="17" t="s">
        <v>166</v>
      </c>
    </row>
    <row r="79" spans="1:4" x14ac:dyDescent="0.25">
      <c r="A79" s="16">
        <v>30</v>
      </c>
      <c r="B79" s="113"/>
      <c r="C79" s="17" t="s">
        <v>15</v>
      </c>
      <c r="D79" s="17" t="s">
        <v>518</v>
      </c>
    </row>
    <row r="80" spans="1:4" x14ac:dyDescent="0.25">
      <c r="A80" s="16">
        <v>500</v>
      </c>
      <c r="B80" s="113"/>
      <c r="C80" s="17" t="s">
        <v>15</v>
      </c>
      <c r="D80" s="17" t="s">
        <v>519</v>
      </c>
    </row>
    <row r="81" spans="1:4" x14ac:dyDescent="0.25">
      <c r="A81" s="16">
        <v>1</v>
      </c>
      <c r="B81" s="113"/>
      <c r="C81" s="17" t="s">
        <v>37</v>
      </c>
      <c r="D81" s="17" t="s">
        <v>190</v>
      </c>
    </row>
    <row r="82" spans="1:4" x14ac:dyDescent="0.25">
      <c r="A82" s="16">
        <v>30</v>
      </c>
      <c r="B82" s="113"/>
      <c r="C82" s="17" t="s">
        <v>15</v>
      </c>
      <c r="D82" s="17" t="s">
        <v>520</v>
      </c>
    </row>
    <row r="83" spans="1:4" x14ac:dyDescent="0.25">
      <c r="A83" s="16">
        <v>4</v>
      </c>
      <c r="B83" s="113"/>
      <c r="C83" s="17" t="s">
        <v>280</v>
      </c>
      <c r="D83" s="17" t="s">
        <v>521</v>
      </c>
    </row>
    <row r="84" spans="1:4" x14ac:dyDescent="0.25">
      <c r="A84" s="16">
        <v>1</v>
      </c>
      <c r="B84" s="113"/>
      <c r="C84" s="17" t="s">
        <v>267</v>
      </c>
      <c r="D84" s="17" t="s">
        <v>261</v>
      </c>
    </row>
    <row r="85" spans="1:4" x14ac:dyDescent="0.25">
      <c r="A85" s="16">
        <v>2</v>
      </c>
      <c r="B85" s="113"/>
      <c r="C85" s="17" t="s">
        <v>283</v>
      </c>
      <c r="D85" s="17" t="s">
        <v>522</v>
      </c>
    </row>
    <row r="86" spans="1:4" x14ac:dyDescent="0.25">
      <c r="A86" s="16" t="s">
        <v>523</v>
      </c>
      <c r="B86" s="113"/>
      <c r="C86" s="17" t="s">
        <v>71</v>
      </c>
      <c r="D86" s="17" t="s">
        <v>524</v>
      </c>
    </row>
    <row r="87" spans="1:4" x14ac:dyDescent="0.25">
      <c r="A87" s="16">
        <v>1</v>
      </c>
      <c r="B87" s="113"/>
      <c r="C87" s="17" t="s">
        <v>412</v>
      </c>
      <c r="D87" s="17" t="s">
        <v>525</v>
      </c>
    </row>
    <row r="88" spans="1:4" x14ac:dyDescent="0.25">
      <c r="A88" s="16">
        <v>10</v>
      </c>
      <c r="B88" s="113"/>
      <c r="C88" s="17" t="s">
        <v>121</v>
      </c>
      <c r="D88" s="17" t="s">
        <v>526</v>
      </c>
    </row>
    <row r="89" spans="1:4" x14ac:dyDescent="0.25">
      <c r="A89" s="16">
        <v>60</v>
      </c>
      <c r="B89" s="113"/>
      <c r="C89" s="17" t="s">
        <v>180</v>
      </c>
      <c r="D89" s="17" t="s">
        <v>181</v>
      </c>
    </row>
    <row r="90" spans="1:4" x14ac:dyDescent="0.25">
      <c r="A90" s="16">
        <v>60</v>
      </c>
      <c r="B90" s="113"/>
      <c r="C90" s="17" t="s">
        <v>180</v>
      </c>
      <c r="D90" s="17" t="s">
        <v>182</v>
      </c>
    </row>
    <row r="91" spans="1:4" x14ac:dyDescent="0.25">
      <c r="A91" s="16">
        <v>50</v>
      </c>
      <c r="B91" s="166"/>
      <c r="C91" s="109" t="s">
        <v>180</v>
      </c>
      <c r="D91" s="109" t="s">
        <v>183</v>
      </c>
    </row>
    <row r="92" spans="1:4" x14ac:dyDescent="0.25">
      <c r="A92" s="16">
        <v>100</v>
      </c>
      <c r="B92" s="113"/>
      <c r="C92" s="17" t="s">
        <v>180</v>
      </c>
      <c r="D92" s="17" t="s">
        <v>184</v>
      </c>
    </row>
    <row r="93" spans="1:4" x14ac:dyDescent="0.25">
      <c r="A93" s="16">
        <v>500</v>
      </c>
      <c r="B93" s="113"/>
      <c r="C93" s="17" t="s">
        <v>180</v>
      </c>
      <c r="D93" s="17" t="s">
        <v>186</v>
      </c>
    </row>
    <row r="94" spans="1:4" x14ac:dyDescent="0.25">
      <c r="A94" s="16">
        <v>120</v>
      </c>
      <c r="B94" s="113"/>
      <c r="C94" s="17" t="s">
        <v>180</v>
      </c>
      <c r="D94" s="17" t="s">
        <v>185</v>
      </c>
    </row>
    <row r="95" spans="1:4" x14ac:dyDescent="0.25">
      <c r="A95" s="16">
        <v>1</v>
      </c>
      <c r="B95" s="113"/>
      <c r="C95" s="17" t="s">
        <v>16</v>
      </c>
      <c r="D95" s="17" t="s">
        <v>527</v>
      </c>
    </row>
    <row r="96" spans="1:4" x14ac:dyDescent="0.25">
      <c r="A96" s="16">
        <v>1</v>
      </c>
      <c r="B96" s="113"/>
      <c r="C96" s="17" t="s">
        <v>16</v>
      </c>
      <c r="D96" s="17" t="s">
        <v>474</v>
      </c>
    </row>
    <row r="97" spans="1:4" x14ac:dyDescent="0.25">
      <c r="A97" s="16">
        <v>1</v>
      </c>
      <c r="B97" s="113"/>
      <c r="C97" s="17" t="s">
        <v>16</v>
      </c>
      <c r="D97" s="17" t="s">
        <v>475</v>
      </c>
    </row>
    <row r="98" spans="1:4" x14ac:dyDescent="0.25">
      <c r="A98" s="14">
        <v>1</v>
      </c>
      <c r="B98" s="113"/>
      <c r="C98" s="15" t="s">
        <v>47</v>
      </c>
      <c r="D98" s="15" t="s">
        <v>187</v>
      </c>
    </row>
    <row r="99" spans="1:4" x14ac:dyDescent="0.25">
      <c r="A99" s="14">
        <v>3</v>
      </c>
      <c r="B99" s="113"/>
      <c r="C99" s="15" t="s">
        <v>47</v>
      </c>
      <c r="D99" s="15" t="s">
        <v>188</v>
      </c>
    </row>
    <row r="100" spans="1:4" x14ac:dyDescent="0.25">
      <c r="A100" s="14">
        <v>4</v>
      </c>
      <c r="B100" s="113"/>
      <c r="C100" s="15" t="s">
        <v>47</v>
      </c>
      <c r="D100" s="15" t="s">
        <v>528</v>
      </c>
    </row>
    <row r="101" spans="1:4" x14ac:dyDescent="0.25">
      <c r="A101" s="16">
        <v>1</v>
      </c>
      <c r="B101" s="113"/>
      <c r="C101" s="17" t="s">
        <v>47</v>
      </c>
      <c r="D101" s="17" t="s">
        <v>529</v>
      </c>
    </row>
    <row r="102" spans="1:4" x14ac:dyDescent="0.25">
      <c r="A102" s="16">
        <v>80</v>
      </c>
      <c r="B102" s="113"/>
      <c r="C102" s="17" t="s">
        <v>530</v>
      </c>
      <c r="D102" s="17" t="s">
        <v>44</v>
      </c>
    </row>
    <row r="103" spans="1:4" x14ac:dyDescent="0.25">
      <c r="A103" s="16">
        <v>110</v>
      </c>
      <c r="B103" s="113"/>
      <c r="C103" s="17" t="s">
        <v>15</v>
      </c>
      <c r="D103" s="17" t="s">
        <v>531</v>
      </c>
    </row>
    <row r="104" spans="1:4" x14ac:dyDescent="0.25">
      <c r="A104" s="16">
        <v>60</v>
      </c>
      <c r="B104" s="113"/>
      <c r="C104" s="17" t="s">
        <v>530</v>
      </c>
      <c r="D104" s="17" t="s">
        <v>532</v>
      </c>
    </row>
    <row r="105" spans="1:4" x14ac:dyDescent="0.25">
      <c r="A105" s="16">
        <v>1</v>
      </c>
      <c r="B105" s="113"/>
      <c r="C105" s="17" t="s">
        <v>46</v>
      </c>
      <c r="D105" s="17" t="s">
        <v>533</v>
      </c>
    </row>
    <row r="106" spans="1:4" x14ac:dyDescent="0.25">
      <c r="A106" s="16">
        <v>1</v>
      </c>
      <c r="B106" s="113"/>
      <c r="C106" s="17" t="s">
        <v>39</v>
      </c>
      <c r="D106" s="17" t="s">
        <v>534</v>
      </c>
    </row>
    <row r="107" spans="1:4" x14ac:dyDescent="0.25">
      <c r="B107" s="47"/>
    </row>
    <row r="108" spans="1:4" x14ac:dyDescent="0.25">
      <c r="B108" s="47"/>
    </row>
    <row r="109" spans="1:4" x14ac:dyDescent="0.25">
      <c r="B109" s="47"/>
    </row>
  </sheetData>
  <sheetProtection algorithmName="SHA-512" hashValue="QnAoxb3B2+hsaX9L/+WoypcXpwpLPRupgWAumz0o71JT5Trd3dJoR9MbOGlS5j3dGCKIrQ5yBDQzr94dr3QVOQ==" saltValue="P5siSTKunxUps4aDaLn0Og==" spinCount="100000" sheet="1"/>
  <mergeCells count="3">
    <mergeCell ref="A1:D1"/>
    <mergeCell ref="A31:D32"/>
    <mergeCell ref="A2:D3"/>
  </mergeCells>
  <pageMargins left="0.7" right="0.7" top="0.75" bottom="0.75" header="0.3" footer="0.3"/>
  <pageSetup scale="83" fitToHeight="2" orientation="portrait" r:id="rId1"/>
  <headerFooter>
    <oddFooter>&amp;CCurriculum for Agricultural Science Education © 2019 ASP – Local Supplies – Page &amp;P</oddFooter>
  </headerFooter>
  <rowBreaks count="1" manualBreakCount="1">
    <brk id="42"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showGridLines="0" view="pageLayout" zoomScaleNormal="100" workbookViewId="0">
      <selection activeCell="A2" sqref="A2:J2"/>
    </sheetView>
  </sheetViews>
  <sheetFormatPr defaultRowHeight="14.4" x14ac:dyDescent="0.3"/>
  <cols>
    <col min="1" max="1" width="7.6640625" customWidth="1"/>
    <col min="10" max="10" width="10.6640625" customWidth="1"/>
  </cols>
  <sheetData>
    <row r="1" spans="1:12" ht="65.25" customHeight="1" x14ac:dyDescent="0.3">
      <c r="A1" s="222"/>
      <c r="B1" s="222"/>
      <c r="C1" s="222"/>
      <c r="D1" s="222"/>
      <c r="E1" s="222"/>
      <c r="F1" s="222"/>
      <c r="G1" s="222"/>
      <c r="H1" s="222"/>
      <c r="I1" s="222"/>
      <c r="J1" s="222"/>
    </row>
    <row r="2" spans="1:12" ht="22.5" customHeight="1" x14ac:dyDescent="0.5">
      <c r="A2" s="223" t="s">
        <v>6</v>
      </c>
      <c r="B2" s="223"/>
      <c r="C2" s="223"/>
      <c r="D2" s="223"/>
      <c r="E2" s="223"/>
      <c r="F2" s="223"/>
      <c r="G2" s="223"/>
      <c r="H2" s="223"/>
      <c r="I2" s="223"/>
      <c r="J2" s="223"/>
      <c r="K2" s="141"/>
      <c r="L2" s="141"/>
    </row>
    <row r="3" spans="1:12" x14ac:dyDescent="0.3">
      <c r="A3" s="140"/>
      <c r="B3" s="140"/>
      <c r="C3" s="140"/>
      <c r="D3" s="140"/>
      <c r="E3" s="140"/>
      <c r="F3" s="140"/>
      <c r="G3" s="140"/>
      <c r="H3" s="140"/>
      <c r="I3" s="140"/>
      <c r="J3" s="140"/>
    </row>
    <row r="4" spans="1:12" ht="46.5" customHeight="1" x14ac:dyDescent="0.3">
      <c r="A4" s="220" t="s">
        <v>378</v>
      </c>
      <c r="B4" s="220"/>
      <c r="C4" s="220"/>
      <c r="D4" s="220"/>
      <c r="E4" s="220"/>
      <c r="F4" s="220"/>
      <c r="G4" s="220"/>
      <c r="H4" s="220"/>
      <c r="I4" s="220"/>
      <c r="J4" s="220"/>
    </row>
    <row r="5" spans="1:12" ht="78.900000000000006" customHeight="1" x14ac:dyDescent="0.3">
      <c r="A5" s="220" t="s">
        <v>686</v>
      </c>
      <c r="B5" s="220"/>
      <c r="C5" s="220"/>
      <c r="D5" s="220"/>
      <c r="E5" s="220"/>
      <c r="F5" s="220"/>
      <c r="G5" s="220"/>
      <c r="H5" s="220"/>
      <c r="I5" s="220"/>
      <c r="J5" s="220"/>
    </row>
    <row r="6" spans="1:12" s="71" customFormat="1" ht="48.9" customHeight="1" x14ac:dyDescent="0.3">
      <c r="A6" s="220" t="s">
        <v>685</v>
      </c>
      <c r="B6" s="220"/>
      <c r="C6" s="220"/>
      <c r="D6" s="220"/>
      <c r="E6" s="220"/>
      <c r="F6" s="220"/>
      <c r="G6" s="220"/>
      <c r="H6" s="220"/>
      <c r="I6" s="220"/>
      <c r="J6" s="220"/>
    </row>
    <row r="7" spans="1:12" ht="46.5" customHeight="1" x14ac:dyDescent="0.3">
      <c r="A7" s="220" t="s">
        <v>451</v>
      </c>
      <c r="B7" s="220"/>
      <c r="C7" s="220"/>
      <c r="D7" s="220"/>
      <c r="E7" s="220"/>
      <c r="F7" s="220"/>
      <c r="G7" s="220"/>
      <c r="H7" s="220"/>
      <c r="I7" s="220"/>
      <c r="J7" s="220"/>
    </row>
    <row r="8" spans="1:12" ht="205.5" customHeight="1" x14ac:dyDescent="0.3">
      <c r="A8" s="220" t="s">
        <v>565</v>
      </c>
      <c r="B8" s="220"/>
      <c r="C8" s="220"/>
      <c r="D8" s="220"/>
      <c r="E8" s="220"/>
      <c r="F8" s="220"/>
      <c r="G8" s="220"/>
      <c r="H8" s="220"/>
      <c r="I8" s="220"/>
      <c r="J8" s="220"/>
    </row>
    <row r="9" spans="1:12" ht="15" x14ac:dyDescent="0.3">
      <c r="A9" s="192"/>
      <c r="B9" s="192"/>
      <c r="C9" s="192"/>
      <c r="D9" s="192"/>
      <c r="E9" s="192"/>
      <c r="F9" s="192"/>
      <c r="G9" s="192"/>
      <c r="H9" s="192"/>
      <c r="I9" s="192"/>
      <c r="J9" s="192"/>
    </row>
    <row r="10" spans="1:12" ht="15" x14ac:dyDescent="0.3">
      <c r="A10" s="221" t="s">
        <v>377</v>
      </c>
      <c r="B10" s="221"/>
      <c r="C10" s="221"/>
      <c r="D10" s="221"/>
      <c r="E10" s="221"/>
      <c r="F10" s="221"/>
      <c r="G10" s="221"/>
      <c r="H10" s="221"/>
      <c r="I10" s="221"/>
      <c r="J10" s="221"/>
    </row>
    <row r="11" spans="1:12" ht="32.4" customHeight="1" x14ac:dyDescent="0.3">
      <c r="A11" s="220" t="s">
        <v>376</v>
      </c>
      <c r="B11" s="220"/>
      <c r="C11" s="220"/>
      <c r="D11" s="220"/>
      <c r="E11" s="220"/>
      <c r="F11" s="220"/>
      <c r="G11" s="220"/>
      <c r="H11" s="220"/>
      <c r="I11" s="220"/>
      <c r="J11" s="220"/>
    </row>
    <row r="12" spans="1:12" ht="32.4" customHeight="1" x14ac:dyDescent="0.3">
      <c r="A12" s="220" t="s">
        <v>375</v>
      </c>
      <c r="B12" s="220"/>
      <c r="C12" s="220"/>
      <c r="D12" s="220"/>
      <c r="E12" s="220"/>
      <c r="F12" s="220"/>
      <c r="G12" s="220"/>
      <c r="H12" s="220"/>
      <c r="I12" s="220"/>
      <c r="J12" s="220"/>
    </row>
    <row r="13" spans="1:12" ht="31.5" customHeight="1" x14ac:dyDescent="0.3">
      <c r="A13" s="220" t="s">
        <v>684</v>
      </c>
      <c r="B13" s="220"/>
      <c r="C13" s="220"/>
      <c r="D13" s="220"/>
      <c r="E13" s="220"/>
      <c r="F13" s="220"/>
      <c r="G13" s="220"/>
      <c r="H13" s="220"/>
      <c r="I13" s="220"/>
      <c r="J13" s="220"/>
    </row>
    <row r="14" spans="1:12" ht="31.5" customHeight="1" x14ac:dyDescent="0.3">
      <c r="A14" s="220" t="s">
        <v>374</v>
      </c>
      <c r="B14" s="220"/>
      <c r="C14" s="220"/>
      <c r="D14" s="220"/>
      <c r="E14" s="220"/>
      <c r="F14" s="220"/>
      <c r="G14" s="220"/>
      <c r="H14" s="220"/>
      <c r="I14" s="220"/>
      <c r="J14" s="220"/>
    </row>
    <row r="15" spans="1:12" ht="46.5" customHeight="1" x14ac:dyDescent="0.3">
      <c r="A15" s="220" t="s">
        <v>373</v>
      </c>
      <c r="B15" s="220"/>
      <c r="C15" s="220"/>
      <c r="D15" s="220"/>
      <c r="E15" s="220"/>
      <c r="F15" s="220"/>
      <c r="G15" s="220"/>
      <c r="H15" s="220"/>
      <c r="I15" s="220"/>
      <c r="J15" s="220"/>
    </row>
    <row r="16" spans="1:12" ht="15.6" x14ac:dyDescent="0.3">
      <c r="A16" s="219" t="s">
        <v>452</v>
      </c>
      <c r="B16" s="219"/>
      <c r="C16" s="219"/>
      <c r="D16" s="219"/>
      <c r="E16" s="219"/>
      <c r="F16" s="219"/>
      <c r="G16" s="219"/>
      <c r="H16" s="219"/>
      <c r="I16" s="219"/>
      <c r="J16" s="219"/>
    </row>
    <row r="17" spans="1:10" ht="15.6" x14ac:dyDescent="0.3">
      <c r="A17" s="219"/>
      <c r="B17" s="219"/>
      <c r="C17" s="219"/>
      <c r="D17" s="219"/>
      <c r="E17" s="219"/>
      <c r="F17" s="219"/>
      <c r="G17" s="219"/>
      <c r="H17" s="219"/>
      <c r="I17" s="219"/>
      <c r="J17" s="219"/>
    </row>
  </sheetData>
  <sheetProtection algorithmName="SHA-512" hashValue="xFXGLlPooK/SbMtMTRL3hvejR4zr4fADnGZqQdBQpbO1w1wdqkNPyueqpbM9tynUD0Zqy2QimVgODXEw49SRsA==" saltValue="KcJYm8SUKWYZdVpeEj32Xg==" spinCount="100000" sheet="1"/>
  <mergeCells count="15">
    <mergeCell ref="A17:J17"/>
    <mergeCell ref="A11:J11"/>
    <mergeCell ref="A10:J10"/>
    <mergeCell ref="A1:J1"/>
    <mergeCell ref="A2:J2"/>
    <mergeCell ref="A4:J4"/>
    <mergeCell ref="A6:J6"/>
    <mergeCell ref="A7:J7"/>
    <mergeCell ref="A8:J8"/>
    <mergeCell ref="A5:J5"/>
    <mergeCell ref="A12:J12"/>
    <mergeCell ref="A13:J13"/>
    <mergeCell ref="A14:J14"/>
    <mergeCell ref="A15:J15"/>
    <mergeCell ref="A16:J16"/>
  </mergeCells>
  <hyperlinks>
    <hyperlink ref="A16:J16" r:id="rId1" display="For more information or to order accounts, visit the CASE Website."/>
  </hyperlinks>
  <pageMargins left="0.7" right="0.7" top="0.75" bottom="0.75" header="0.3" footer="0.3"/>
  <pageSetup scale="88" orientation="portrait" r:id="rId2"/>
  <headerFooter>
    <oddFooter>&amp;CCurriculum for Agricultural Science Education © 2019 ASP – CASE Online – 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showGridLines="0" view="pageLayout" zoomScaleNormal="100" workbookViewId="0">
      <selection activeCell="A2" sqref="A2:H2"/>
    </sheetView>
  </sheetViews>
  <sheetFormatPr defaultColWidth="8.6640625" defaultRowHeight="13.8" x14ac:dyDescent="0.25"/>
  <cols>
    <col min="1" max="1" width="14.44140625" style="66" customWidth="1"/>
    <col min="2" max="2" width="8.6640625" style="59" customWidth="1"/>
    <col min="3" max="3" width="8.44140625" style="59" customWidth="1"/>
    <col min="4" max="4" width="13.6640625" style="59" customWidth="1"/>
    <col min="5" max="5" width="25.6640625" style="59" customWidth="1"/>
    <col min="6" max="6" width="13.88671875" style="59" customWidth="1"/>
    <col min="7" max="7" width="9.109375" style="59" customWidth="1"/>
    <col min="8" max="8" width="12.5546875" style="59" bestFit="1" customWidth="1"/>
    <col min="9" max="249" width="9.109375" style="59" customWidth="1"/>
    <col min="250" max="250" width="8.33203125" style="59" customWidth="1"/>
    <col min="251" max="16384" width="8.6640625" style="59"/>
  </cols>
  <sheetData>
    <row r="1" spans="1:8" ht="58.5" customHeight="1" x14ac:dyDescent="0.3">
      <c r="A1" s="227"/>
      <c r="B1" s="228"/>
      <c r="C1" s="228"/>
      <c r="D1" s="228"/>
      <c r="E1" s="228"/>
      <c r="F1" s="228"/>
      <c r="G1" s="228"/>
      <c r="H1" s="228"/>
    </row>
    <row r="2" spans="1:8" ht="58.5" customHeight="1" x14ac:dyDescent="0.3">
      <c r="A2" s="266" t="s">
        <v>363</v>
      </c>
      <c r="B2" s="267"/>
      <c r="C2" s="267"/>
      <c r="D2" s="267"/>
      <c r="E2" s="267"/>
      <c r="F2" s="267"/>
      <c r="G2" s="267"/>
      <c r="H2" s="267"/>
    </row>
    <row r="3" spans="1:8" ht="15.6" x14ac:dyDescent="0.3">
      <c r="A3" s="197"/>
      <c r="B3" s="198"/>
      <c r="C3" s="198"/>
      <c r="D3" s="198"/>
      <c r="E3" s="198"/>
      <c r="F3" s="198"/>
      <c r="G3" s="198"/>
      <c r="H3" s="198"/>
    </row>
    <row r="4" spans="1:8" ht="15" customHeight="1" x14ac:dyDescent="0.25">
      <c r="A4" s="231" t="s">
        <v>191</v>
      </c>
      <c r="B4" s="232"/>
      <c r="C4" s="233"/>
      <c r="D4" s="234"/>
      <c r="E4" s="234"/>
      <c r="F4" s="234"/>
      <c r="G4" s="27"/>
      <c r="H4" s="27"/>
    </row>
    <row r="5" spans="1:8" ht="15" customHeight="1" x14ac:dyDescent="0.25">
      <c r="A5" s="231" t="s">
        <v>192</v>
      </c>
      <c r="B5" s="232"/>
      <c r="C5" s="233"/>
      <c r="D5" s="234"/>
      <c r="E5" s="234"/>
      <c r="F5" s="234"/>
      <c r="G5" s="27"/>
      <c r="H5" s="27"/>
    </row>
    <row r="6" spans="1:8" ht="15" customHeight="1" x14ac:dyDescent="0.25">
      <c r="A6" s="231" t="s">
        <v>201</v>
      </c>
      <c r="B6" s="232"/>
      <c r="C6" s="235"/>
      <c r="D6" s="236"/>
      <c r="E6" s="236"/>
      <c r="F6" s="236"/>
      <c r="G6" s="27"/>
      <c r="H6" s="27"/>
    </row>
    <row r="7" spans="1:8" ht="15" customHeight="1" x14ac:dyDescent="0.25">
      <c r="A7" s="231" t="s">
        <v>364</v>
      </c>
      <c r="B7" s="232"/>
      <c r="C7" s="233"/>
      <c r="D7" s="234"/>
      <c r="E7" s="234"/>
      <c r="F7" s="234"/>
      <c r="G7" s="27"/>
      <c r="H7" s="27"/>
    </row>
    <row r="8" spans="1:8" ht="15" customHeight="1" x14ac:dyDescent="0.25">
      <c r="A8" s="231" t="s">
        <v>455</v>
      </c>
      <c r="B8" s="232"/>
      <c r="C8" s="233"/>
      <c r="D8" s="234"/>
      <c r="E8" s="234"/>
      <c r="F8" s="234"/>
      <c r="G8" s="27"/>
      <c r="H8" s="27"/>
    </row>
    <row r="9" spans="1:8" ht="15" customHeight="1" x14ac:dyDescent="0.25">
      <c r="A9" s="239" t="s">
        <v>193</v>
      </c>
      <c r="B9" s="240"/>
      <c r="C9" s="240"/>
      <c r="D9" s="241"/>
      <c r="E9" s="239" t="s">
        <v>194</v>
      </c>
      <c r="F9" s="242"/>
      <c r="G9" s="27"/>
      <c r="H9" s="27"/>
    </row>
    <row r="10" spans="1:8" ht="15" x14ac:dyDescent="0.25">
      <c r="A10" s="243"/>
      <c r="B10" s="244"/>
      <c r="C10" s="244"/>
      <c r="D10" s="245"/>
      <c r="E10" s="246"/>
      <c r="F10" s="245"/>
      <c r="G10" s="27"/>
      <c r="H10" s="27"/>
    </row>
    <row r="11" spans="1:8" x14ac:dyDescent="0.25">
      <c r="A11" s="237" t="s">
        <v>202</v>
      </c>
      <c r="B11" s="265"/>
      <c r="C11" s="265"/>
      <c r="D11" s="249"/>
      <c r="E11" s="237" t="s">
        <v>195</v>
      </c>
      <c r="F11" s="238"/>
      <c r="G11" s="27"/>
      <c r="H11" s="27"/>
    </row>
    <row r="12" spans="1:8" ht="15" x14ac:dyDescent="0.25">
      <c r="A12" s="243"/>
      <c r="B12" s="244"/>
      <c r="C12" s="244"/>
      <c r="D12" s="245"/>
      <c r="E12" s="246"/>
      <c r="F12" s="245"/>
      <c r="G12" s="27"/>
      <c r="H12" s="27"/>
    </row>
    <row r="13" spans="1:8" x14ac:dyDescent="0.25">
      <c r="A13" s="237" t="s">
        <v>195</v>
      </c>
      <c r="B13" s="265"/>
      <c r="C13" s="265"/>
      <c r="D13" s="249"/>
      <c r="E13" s="237" t="s">
        <v>195</v>
      </c>
      <c r="F13" s="238"/>
      <c r="G13" s="27"/>
      <c r="H13" s="27"/>
    </row>
    <row r="14" spans="1:8" ht="15" x14ac:dyDescent="0.25">
      <c r="A14" s="243"/>
      <c r="B14" s="244"/>
      <c r="C14" s="244"/>
      <c r="D14" s="245"/>
      <c r="E14" s="246"/>
      <c r="F14" s="245"/>
      <c r="G14" s="27"/>
      <c r="H14" s="27"/>
    </row>
    <row r="15" spans="1:8" x14ac:dyDescent="0.25">
      <c r="A15" s="237" t="s">
        <v>196</v>
      </c>
      <c r="B15" s="265"/>
      <c r="C15" s="265"/>
      <c r="D15" s="249"/>
      <c r="E15" s="237" t="s">
        <v>196</v>
      </c>
      <c r="F15" s="238"/>
      <c r="G15" s="27"/>
      <c r="H15" s="27"/>
    </row>
    <row r="16" spans="1:8" ht="15" x14ac:dyDescent="0.25">
      <c r="A16" s="233"/>
      <c r="B16" s="262"/>
      <c r="C16" s="263"/>
      <c r="D16" s="264"/>
      <c r="E16" s="196"/>
      <c r="F16" s="194"/>
      <c r="G16" s="27"/>
      <c r="H16" s="27"/>
    </row>
    <row r="17" spans="1:8" x14ac:dyDescent="0.25">
      <c r="A17" s="247" t="s">
        <v>197</v>
      </c>
      <c r="B17" s="248"/>
      <c r="C17" s="237" t="s">
        <v>198</v>
      </c>
      <c r="D17" s="249"/>
      <c r="E17" s="195" t="s">
        <v>197</v>
      </c>
      <c r="F17" s="195" t="s">
        <v>198</v>
      </c>
      <c r="G17" s="27"/>
      <c r="H17" s="27"/>
    </row>
    <row r="18" spans="1:8" x14ac:dyDescent="0.25">
      <c r="A18" s="59"/>
      <c r="B18" s="65"/>
    </row>
    <row r="19" spans="1:8" s="60" customFormat="1" ht="26.4" x14ac:dyDescent="0.3">
      <c r="A19" s="74" t="s">
        <v>8</v>
      </c>
      <c r="B19" s="74" t="s">
        <v>9</v>
      </c>
      <c r="C19" s="229" t="s">
        <v>12</v>
      </c>
      <c r="D19" s="230"/>
      <c r="E19" s="230"/>
      <c r="F19" s="75" t="s">
        <v>207</v>
      </c>
      <c r="G19" s="75" t="s">
        <v>255</v>
      </c>
      <c r="H19" s="75" t="s">
        <v>256</v>
      </c>
    </row>
    <row r="20" spans="1:8" s="60" customFormat="1" ht="26.25" customHeight="1" x14ac:dyDescent="0.25">
      <c r="A20" s="76">
        <v>2</v>
      </c>
      <c r="B20" s="138"/>
      <c r="C20" s="224" t="s">
        <v>312</v>
      </c>
      <c r="D20" s="225"/>
      <c r="E20" s="226"/>
      <c r="F20" s="124">
        <v>9781418030797</v>
      </c>
      <c r="G20" s="165">
        <v>249.95</v>
      </c>
      <c r="H20" s="206">
        <f>SUM(B20*G20)</f>
        <v>0</v>
      </c>
    </row>
    <row r="21" spans="1:8" s="60" customFormat="1" ht="26.25" customHeight="1" x14ac:dyDescent="0.25">
      <c r="A21" s="76">
        <v>5</v>
      </c>
      <c r="B21" s="138"/>
      <c r="C21" s="224" t="s">
        <v>687</v>
      </c>
      <c r="D21" s="225"/>
      <c r="E21" s="226"/>
      <c r="F21" s="124">
        <v>9781337271585</v>
      </c>
      <c r="G21" s="165">
        <v>129.94999999999999</v>
      </c>
      <c r="H21" s="206">
        <f>SUM(B21*G21)</f>
        <v>0</v>
      </c>
    </row>
    <row r="22" spans="1:8" s="60" customFormat="1" ht="27" customHeight="1" x14ac:dyDescent="0.25">
      <c r="A22" s="76">
        <v>2</v>
      </c>
      <c r="B22" s="138"/>
      <c r="C22" s="224" t="s">
        <v>313</v>
      </c>
      <c r="D22" s="225"/>
      <c r="E22" s="226"/>
      <c r="F22" s="124">
        <v>9781435498167</v>
      </c>
      <c r="G22" s="165">
        <v>249.95</v>
      </c>
      <c r="H22" s="206">
        <f>SUM(B22*G22)</f>
        <v>0</v>
      </c>
    </row>
    <row r="23" spans="1:8" s="60" customFormat="1" ht="29.25" customHeight="1" x14ac:dyDescent="0.25">
      <c r="A23" s="76" t="s">
        <v>258</v>
      </c>
      <c r="B23" s="138"/>
      <c r="C23" s="224" t="s">
        <v>210</v>
      </c>
      <c r="D23" s="225"/>
      <c r="E23" s="226"/>
      <c r="F23" s="124">
        <v>9781428334809</v>
      </c>
      <c r="G23" s="165">
        <v>161.94999999999999</v>
      </c>
      <c r="H23" s="206">
        <f>SUM(B23*G23)</f>
        <v>0</v>
      </c>
    </row>
    <row r="24" spans="1:8" s="60" customFormat="1" ht="29.25" customHeight="1" x14ac:dyDescent="0.25">
      <c r="A24" s="76">
        <v>5</v>
      </c>
      <c r="B24" s="138"/>
      <c r="C24" s="224" t="s">
        <v>491</v>
      </c>
      <c r="D24" s="225"/>
      <c r="E24" s="226"/>
      <c r="F24" s="124">
        <v>9781285424729</v>
      </c>
      <c r="G24" s="165">
        <v>175.95</v>
      </c>
      <c r="H24" s="206">
        <f>SUM(B24*G24)</f>
        <v>0</v>
      </c>
    </row>
    <row r="25" spans="1:8" ht="14.4" x14ac:dyDescent="0.3">
      <c r="A25" s="251" t="s">
        <v>259</v>
      </c>
      <c r="B25" s="252"/>
      <c r="C25" s="252"/>
      <c r="D25" s="252"/>
    </row>
    <row r="26" spans="1:8" ht="14.4" x14ac:dyDescent="0.3">
      <c r="A26" s="62"/>
      <c r="B26" s="77"/>
      <c r="C26" s="77"/>
      <c r="D26" s="77"/>
    </row>
    <row r="27" spans="1:8" ht="17.399999999999999" x14ac:dyDescent="0.3">
      <c r="A27" s="253"/>
      <c r="B27" s="254"/>
      <c r="C27" s="254"/>
      <c r="D27" s="254"/>
      <c r="E27" s="255"/>
      <c r="F27" s="255"/>
    </row>
    <row r="28" spans="1:8" ht="17.399999999999999" x14ac:dyDescent="0.3">
      <c r="A28" s="256" t="s">
        <v>53</v>
      </c>
      <c r="B28" s="257"/>
      <c r="C28" s="257"/>
      <c r="D28" s="257"/>
      <c r="E28" s="257"/>
      <c r="F28" s="257"/>
      <c r="G28" s="258"/>
      <c r="H28" s="125">
        <f>SUM(H20:H24)</f>
        <v>0</v>
      </c>
    </row>
    <row r="29" spans="1:8" ht="17.399999999999999" x14ac:dyDescent="0.3">
      <c r="A29" s="129"/>
      <c r="B29" s="130"/>
      <c r="C29" s="130"/>
      <c r="D29" s="130"/>
      <c r="E29" s="131"/>
      <c r="F29" s="132"/>
      <c r="G29" s="133" t="s">
        <v>365</v>
      </c>
      <c r="H29" s="61">
        <f>H28*0.1</f>
        <v>0</v>
      </c>
    </row>
    <row r="30" spans="1:8" ht="17.399999999999999" x14ac:dyDescent="0.3">
      <c r="A30" s="127"/>
      <c r="B30" s="128"/>
      <c r="C30" s="128"/>
      <c r="D30" s="128"/>
      <c r="E30" s="128"/>
      <c r="F30" s="128"/>
      <c r="G30" s="139" t="s">
        <v>54</v>
      </c>
      <c r="H30" s="61">
        <f>(H28-H29)*0.05</f>
        <v>0</v>
      </c>
    </row>
    <row r="31" spans="1:8" ht="17.399999999999999" x14ac:dyDescent="0.3">
      <c r="A31" s="259" t="s">
        <v>402</v>
      </c>
      <c r="B31" s="260"/>
      <c r="C31" s="260"/>
      <c r="D31" s="260"/>
      <c r="E31" s="260"/>
      <c r="F31" s="260"/>
      <c r="G31" s="261"/>
      <c r="H31" s="126">
        <f>H28-H29+H30</f>
        <v>0</v>
      </c>
    </row>
    <row r="32" spans="1:8" x14ac:dyDescent="0.25">
      <c r="A32" s="62"/>
      <c r="B32" s="62"/>
      <c r="C32" s="63"/>
      <c r="D32" s="64"/>
    </row>
    <row r="33" spans="1:10" ht="45" customHeight="1" x14ac:dyDescent="0.3">
      <c r="A33" s="250"/>
      <c r="B33" s="250"/>
      <c r="C33" s="250"/>
      <c r="D33" s="250"/>
      <c r="E33" s="250"/>
      <c r="F33" s="228"/>
      <c r="G33" s="228"/>
      <c r="H33" s="228"/>
    </row>
    <row r="34" spans="1:10" ht="17.399999999999999" x14ac:dyDescent="0.3">
      <c r="A34" s="59"/>
      <c r="E34" s="73"/>
      <c r="F34" s="199"/>
      <c r="G34" s="199"/>
      <c r="H34" s="199"/>
      <c r="I34" s="193"/>
      <c r="J34" s="193"/>
    </row>
    <row r="35" spans="1:10" x14ac:dyDescent="0.25">
      <c r="A35" s="59"/>
    </row>
    <row r="36" spans="1:10" x14ac:dyDescent="0.25">
      <c r="A36" s="59"/>
      <c r="B36" s="65"/>
    </row>
    <row r="37" spans="1:10" x14ac:dyDescent="0.25">
      <c r="A37" s="59"/>
      <c r="B37" s="65"/>
    </row>
    <row r="43" spans="1:10" x14ac:dyDescent="0.25">
      <c r="A43" s="59"/>
      <c r="B43" s="65"/>
    </row>
    <row r="44" spans="1:10" x14ac:dyDescent="0.25">
      <c r="A44" s="59"/>
      <c r="B44" s="65"/>
    </row>
    <row r="45" spans="1:10" x14ac:dyDescent="0.25">
      <c r="A45" s="59"/>
      <c r="B45" s="65"/>
    </row>
    <row r="46" spans="1:10" x14ac:dyDescent="0.25">
      <c r="A46" s="59"/>
      <c r="B46" s="65"/>
    </row>
    <row r="47" spans="1:10" x14ac:dyDescent="0.25">
      <c r="A47" s="59"/>
      <c r="B47" s="65"/>
    </row>
    <row r="48" spans="1:10" x14ac:dyDescent="0.25">
      <c r="A48" s="59"/>
      <c r="B48" s="65"/>
    </row>
    <row r="49" spans="1:2" x14ac:dyDescent="0.25">
      <c r="A49" s="59"/>
      <c r="B49" s="65"/>
    </row>
    <row r="50" spans="1:2" x14ac:dyDescent="0.25">
      <c r="A50" s="59"/>
      <c r="B50" s="65"/>
    </row>
    <row r="51" spans="1:2" x14ac:dyDescent="0.25">
      <c r="A51" s="59"/>
      <c r="B51" s="65"/>
    </row>
    <row r="52" spans="1:2" x14ac:dyDescent="0.25">
      <c r="A52" s="59"/>
      <c r="B52" s="65"/>
    </row>
    <row r="53" spans="1:2" x14ac:dyDescent="0.25">
      <c r="A53" s="59"/>
      <c r="B53" s="65"/>
    </row>
    <row r="54" spans="1:2" x14ac:dyDescent="0.25">
      <c r="A54" s="59"/>
      <c r="B54" s="65"/>
    </row>
    <row r="55" spans="1:2" x14ac:dyDescent="0.25">
      <c r="A55" s="59"/>
      <c r="B55" s="65"/>
    </row>
    <row r="56" spans="1:2" x14ac:dyDescent="0.25">
      <c r="A56" s="59"/>
      <c r="B56" s="65"/>
    </row>
    <row r="57" spans="1:2" x14ac:dyDescent="0.25">
      <c r="A57" s="59"/>
      <c r="B57" s="65"/>
    </row>
    <row r="58" spans="1:2" x14ac:dyDescent="0.25">
      <c r="A58" s="59"/>
      <c r="B58" s="65"/>
    </row>
    <row r="59" spans="1:2" x14ac:dyDescent="0.25">
      <c r="A59" s="59"/>
      <c r="B59" s="65"/>
    </row>
    <row r="60" spans="1:2" x14ac:dyDescent="0.25">
      <c r="A60" s="59"/>
      <c r="B60" s="65"/>
    </row>
    <row r="61" spans="1:2" x14ac:dyDescent="0.25">
      <c r="A61" s="59"/>
      <c r="B61" s="65"/>
    </row>
    <row r="62" spans="1:2" x14ac:dyDescent="0.25">
      <c r="A62" s="59"/>
      <c r="B62" s="65"/>
    </row>
    <row r="63" spans="1:2" x14ac:dyDescent="0.25">
      <c r="A63" s="59"/>
      <c r="B63" s="65"/>
    </row>
    <row r="64" spans="1:2" x14ac:dyDescent="0.25">
      <c r="A64" s="59"/>
      <c r="B64" s="65"/>
    </row>
    <row r="65" spans="1:2" x14ac:dyDescent="0.25">
      <c r="A65" s="59"/>
      <c r="B65" s="65"/>
    </row>
  </sheetData>
  <sheetProtection algorithmName="SHA-512" hashValue="cnP+VktiL/eG6708PdywgBWWKOyQAUF7NRRKpODpxbVscqi4xBqZIKAxN7zPnSF69LUTMZ+2mczBWdPgyOQjDw==" saltValue="t09GgKq2o+NmxSkOu8Wj5g==" spinCount="100000" sheet="1"/>
  <mergeCells count="41">
    <mergeCell ref="A2:H2"/>
    <mergeCell ref="A7:B7"/>
    <mergeCell ref="C7:F7"/>
    <mergeCell ref="A11:D11"/>
    <mergeCell ref="E11:F11"/>
    <mergeCell ref="A12:D12"/>
    <mergeCell ref="A8:B8"/>
    <mergeCell ref="C8:F8"/>
    <mergeCell ref="A16:B16"/>
    <mergeCell ref="C16:D16"/>
    <mergeCell ref="E12:F12"/>
    <mergeCell ref="A13:D13"/>
    <mergeCell ref="A15:D15"/>
    <mergeCell ref="E15:F15"/>
    <mergeCell ref="A14:D14"/>
    <mergeCell ref="E14:F14"/>
    <mergeCell ref="A33:H33"/>
    <mergeCell ref="C21:E21"/>
    <mergeCell ref="C22:E22"/>
    <mergeCell ref="C23:E23"/>
    <mergeCell ref="C24:E24"/>
    <mergeCell ref="A25:D25"/>
    <mergeCell ref="A27:F27"/>
    <mergeCell ref="A28:G28"/>
    <mergeCell ref="A31:G31"/>
    <mergeCell ref="C20:E20"/>
    <mergeCell ref="A1:H1"/>
    <mergeCell ref="C19:E19"/>
    <mergeCell ref="A4:B4"/>
    <mergeCell ref="C4:F4"/>
    <mergeCell ref="A5:B5"/>
    <mergeCell ref="C5:F5"/>
    <mergeCell ref="A6:B6"/>
    <mergeCell ref="C6:F6"/>
    <mergeCell ref="E13:F13"/>
    <mergeCell ref="A9:D9"/>
    <mergeCell ref="E9:F9"/>
    <mergeCell ref="A10:D10"/>
    <mergeCell ref="E10:F10"/>
    <mergeCell ref="A17:B17"/>
    <mergeCell ref="C17:D17"/>
  </mergeCells>
  <printOptions horizontalCentered="1" verticalCentered="1"/>
  <pageMargins left="0.5" right="0.5" top="0.75" bottom="0.75" header="0.3" footer="0.3"/>
  <pageSetup scale="89" orientation="portrait" r:id="rId1"/>
  <headerFooter>
    <oddFooter>&amp;CCurriculum for Agricultural Science Education © 2019 ASP – Cengage – 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3"/>
  <sheetViews>
    <sheetView showGridLines="0" view="pageLayout" zoomScaleNormal="100" workbookViewId="0">
      <selection activeCell="A2" sqref="A2:G2"/>
    </sheetView>
  </sheetViews>
  <sheetFormatPr defaultColWidth="8.6640625" defaultRowHeight="14.4" x14ac:dyDescent="0.3"/>
  <cols>
    <col min="1" max="1" width="14" style="4" customWidth="1"/>
    <col min="2" max="2" width="9.88671875" style="2" customWidth="1"/>
    <col min="3" max="3" width="13.6640625" style="4" customWidth="1"/>
    <col min="4" max="4" width="9.44140625" style="2" customWidth="1"/>
    <col min="5" max="5" width="53.33203125" style="2" customWidth="1"/>
    <col min="6" max="6" width="13.109375" style="2" customWidth="1"/>
    <col min="7" max="7" width="13.44140625" style="2" customWidth="1"/>
    <col min="8" max="250" width="9.109375" style="2" customWidth="1"/>
    <col min="251" max="251" width="8.33203125" style="2" customWidth="1"/>
    <col min="252" max="16384" width="8.6640625" style="2"/>
  </cols>
  <sheetData>
    <row r="1" spans="1:9" ht="128.25" customHeight="1" x14ac:dyDescent="0.3">
      <c r="A1" s="279" t="s">
        <v>328</v>
      </c>
      <c r="B1" s="279"/>
      <c r="C1" s="279"/>
      <c r="D1" s="279"/>
      <c r="E1" s="279"/>
      <c r="F1" s="279"/>
      <c r="G1" s="280"/>
      <c r="I1" s="203"/>
    </row>
    <row r="2" spans="1:9" s="27" customFormat="1" ht="51.75" customHeight="1" x14ac:dyDescent="0.4">
      <c r="A2" s="281" t="s">
        <v>691</v>
      </c>
      <c r="B2" s="282"/>
      <c r="C2" s="282"/>
      <c r="D2" s="282"/>
      <c r="E2" s="282"/>
      <c r="F2" s="282"/>
      <c r="G2" s="282"/>
      <c r="I2" s="34"/>
    </row>
    <row r="3" spans="1:9" s="27" customFormat="1" ht="59.4" customHeight="1" x14ac:dyDescent="0.35">
      <c r="A3" s="283" t="s">
        <v>690</v>
      </c>
      <c r="B3" s="284"/>
      <c r="C3" s="284"/>
      <c r="D3" s="284"/>
      <c r="E3" s="284"/>
      <c r="F3" s="284"/>
      <c r="G3" s="284"/>
      <c r="I3" s="34"/>
    </row>
    <row r="4" spans="1:9" s="27" customFormat="1" ht="30" x14ac:dyDescent="0.5">
      <c r="A4" s="268" t="s">
        <v>566</v>
      </c>
      <c r="B4" s="268"/>
      <c r="C4" s="268"/>
      <c r="D4" s="268"/>
      <c r="E4" s="268"/>
      <c r="F4" s="268"/>
      <c r="G4" s="269"/>
    </row>
    <row r="5" spans="1:9" s="27" customFormat="1" ht="31.5" customHeight="1" x14ac:dyDescent="0.25">
      <c r="A5" s="22" t="s">
        <v>8</v>
      </c>
      <c r="B5" s="3" t="s">
        <v>9</v>
      </c>
      <c r="C5" s="3" t="s">
        <v>10</v>
      </c>
      <c r="D5" s="3" t="s">
        <v>11</v>
      </c>
      <c r="E5" s="3" t="s">
        <v>12</v>
      </c>
      <c r="F5" s="3" t="s">
        <v>13</v>
      </c>
      <c r="G5" s="3" t="s">
        <v>14</v>
      </c>
    </row>
    <row r="6" spans="1:9" s="53" customFormat="1" ht="28.5" customHeight="1" x14ac:dyDescent="0.25">
      <c r="A6" s="49">
        <v>1</v>
      </c>
      <c r="B6" s="114"/>
      <c r="C6" s="115" t="s">
        <v>329</v>
      </c>
      <c r="D6" s="49" t="s">
        <v>16</v>
      </c>
      <c r="E6" s="50" t="s">
        <v>689</v>
      </c>
      <c r="F6" s="51">
        <v>985</v>
      </c>
      <c r="G6" s="52">
        <f>B6*F6</f>
        <v>0</v>
      </c>
      <c r="I6" s="54"/>
    </row>
    <row r="7" spans="1:9" s="53" customFormat="1" ht="23.25" customHeight="1" x14ac:dyDescent="0.25">
      <c r="A7" s="285" t="s">
        <v>27</v>
      </c>
      <c r="B7" s="286"/>
      <c r="C7" s="286"/>
      <c r="D7" s="286"/>
      <c r="E7" s="286"/>
      <c r="F7" s="287"/>
      <c r="G7" s="55">
        <f>G6</f>
        <v>0</v>
      </c>
      <c r="I7" s="54"/>
    </row>
    <row r="8" spans="1:9" s="53" customFormat="1" ht="16.5" customHeight="1" x14ac:dyDescent="0.25">
      <c r="A8" s="288"/>
      <c r="B8" s="289"/>
      <c r="C8" s="289"/>
      <c r="D8" s="289"/>
      <c r="E8" s="289"/>
      <c r="F8" s="289"/>
      <c r="G8" s="290"/>
      <c r="I8" s="54"/>
    </row>
    <row r="9" spans="1:9" s="36" customFormat="1" ht="13.8" x14ac:dyDescent="0.3">
      <c r="A9" s="25">
        <v>1</v>
      </c>
      <c r="B9" s="117"/>
      <c r="C9" s="78" t="s">
        <v>57</v>
      </c>
      <c r="D9" s="25" t="s">
        <v>16</v>
      </c>
      <c r="E9" s="18" t="s">
        <v>58</v>
      </c>
      <c r="F9" s="355">
        <v>5.95</v>
      </c>
      <c r="G9" s="35">
        <f t="shared" ref="G9:G40" si="0">B9*F9</f>
        <v>0</v>
      </c>
    </row>
    <row r="10" spans="1:9" s="36" customFormat="1" ht="13.8" x14ac:dyDescent="0.3">
      <c r="A10" s="25">
        <v>1</v>
      </c>
      <c r="B10" s="117"/>
      <c r="C10" s="78" t="s">
        <v>59</v>
      </c>
      <c r="D10" s="25" t="s">
        <v>16</v>
      </c>
      <c r="E10" s="18" t="s">
        <v>60</v>
      </c>
      <c r="F10" s="355">
        <v>9.9</v>
      </c>
      <c r="G10" s="35">
        <f t="shared" si="0"/>
        <v>0</v>
      </c>
    </row>
    <row r="11" spans="1:9" s="36" customFormat="1" ht="13.8" x14ac:dyDescent="0.3">
      <c r="A11" s="25">
        <v>20</v>
      </c>
      <c r="B11" s="117"/>
      <c r="C11" s="78" t="s">
        <v>372</v>
      </c>
      <c r="D11" s="25" t="s">
        <v>15</v>
      </c>
      <c r="E11" s="18" t="s">
        <v>379</v>
      </c>
      <c r="F11" s="355">
        <v>2.95</v>
      </c>
      <c r="G11" s="35">
        <f t="shared" si="0"/>
        <v>0</v>
      </c>
    </row>
    <row r="12" spans="1:9" s="36" customFormat="1" ht="13.8" x14ac:dyDescent="0.3">
      <c r="A12" s="25">
        <v>3</v>
      </c>
      <c r="B12" s="117"/>
      <c r="C12" s="78" t="s">
        <v>237</v>
      </c>
      <c r="D12" s="25" t="s">
        <v>56</v>
      </c>
      <c r="E12" s="18" t="s">
        <v>334</v>
      </c>
      <c r="F12" s="355">
        <v>4.5</v>
      </c>
      <c r="G12" s="35">
        <f t="shared" si="0"/>
        <v>0</v>
      </c>
    </row>
    <row r="13" spans="1:9" s="36" customFormat="1" ht="13.8" x14ac:dyDescent="0.3">
      <c r="A13" s="25">
        <v>10</v>
      </c>
      <c r="B13" s="117"/>
      <c r="C13" s="78" t="s">
        <v>61</v>
      </c>
      <c r="D13" s="25" t="s">
        <v>15</v>
      </c>
      <c r="E13" s="18" t="s">
        <v>62</v>
      </c>
      <c r="F13" s="355">
        <v>3.95</v>
      </c>
      <c r="G13" s="35">
        <f t="shared" si="0"/>
        <v>0</v>
      </c>
    </row>
    <row r="14" spans="1:9" s="36" customFormat="1" ht="13.8" x14ac:dyDescent="0.3">
      <c r="A14" s="25">
        <v>10</v>
      </c>
      <c r="B14" s="117"/>
      <c r="C14" s="78" t="s">
        <v>63</v>
      </c>
      <c r="D14" s="25" t="s">
        <v>15</v>
      </c>
      <c r="E14" s="18" t="s">
        <v>64</v>
      </c>
      <c r="F14" s="355">
        <v>0.95</v>
      </c>
      <c r="G14" s="35">
        <f t="shared" si="0"/>
        <v>0</v>
      </c>
    </row>
    <row r="15" spans="1:9" s="36" customFormat="1" ht="13.8" x14ac:dyDescent="0.3">
      <c r="A15" s="25">
        <v>1</v>
      </c>
      <c r="B15" s="117"/>
      <c r="C15" s="78" t="s">
        <v>238</v>
      </c>
      <c r="D15" s="25" t="s">
        <v>15</v>
      </c>
      <c r="E15" s="18" t="s">
        <v>335</v>
      </c>
      <c r="F15" s="355">
        <v>10.15</v>
      </c>
      <c r="G15" s="35">
        <f t="shared" si="0"/>
        <v>0</v>
      </c>
    </row>
    <row r="16" spans="1:9" s="36" customFormat="1" ht="13.8" x14ac:dyDescent="0.3">
      <c r="A16" s="78">
        <v>4</v>
      </c>
      <c r="B16" s="118"/>
      <c r="C16" s="78" t="s">
        <v>65</v>
      </c>
      <c r="D16" s="25" t="s">
        <v>56</v>
      </c>
      <c r="E16" s="18" t="s">
        <v>380</v>
      </c>
      <c r="F16" s="355">
        <v>4.75</v>
      </c>
      <c r="G16" s="35">
        <f t="shared" si="0"/>
        <v>0</v>
      </c>
    </row>
    <row r="17" spans="1:7" s="36" customFormat="1" ht="13.8" x14ac:dyDescent="0.3">
      <c r="A17" s="25">
        <v>2</v>
      </c>
      <c r="B17" s="117"/>
      <c r="C17" s="78" t="s">
        <v>239</v>
      </c>
      <c r="D17" s="25" t="s">
        <v>56</v>
      </c>
      <c r="E17" s="18" t="s">
        <v>381</v>
      </c>
      <c r="F17" s="355">
        <v>2.95</v>
      </c>
      <c r="G17" s="35">
        <f t="shared" si="0"/>
        <v>0</v>
      </c>
    </row>
    <row r="18" spans="1:7" s="36" customFormat="1" ht="13.8" x14ac:dyDescent="0.3">
      <c r="A18" s="78">
        <v>10</v>
      </c>
      <c r="B18" s="118"/>
      <c r="C18" s="78" t="s">
        <v>66</v>
      </c>
      <c r="D18" s="25" t="s">
        <v>15</v>
      </c>
      <c r="E18" s="18" t="s">
        <v>67</v>
      </c>
      <c r="F18" s="355">
        <v>3.95</v>
      </c>
      <c r="G18" s="35">
        <f t="shared" si="0"/>
        <v>0</v>
      </c>
    </row>
    <row r="19" spans="1:7" s="36" customFormat="1" ht="13.8" x14ac:dyDescent="0.3">
      <c r="A19" s="78">
        <v>5</v>
      </c>
      <c r="B19" s="118"/>
      <c r="C19" s="78" t="s">
        <v>68</v>
      </c>
      <c r="D19" s="25" t="s">
        <v>71</v>
      </c>
      <c r="E19" s="18" t="s">
        <v>336</v>
      </c>
      <c r="F19" s="355">
        <v>5.25</v>
      </c>
      <c r="G19" s="35">
        <f t="shared" si="0"/>
        <v>0</v>
      </c>
    </row>
    <row r="20" spans="1:7" s="36" customFormat="1" ht="13.8" x14ac:dyDescent="0.3">
      <c r="A20" s="25">
        <v>2</v>
      </c>
      <c r="B20" s="117"/>
      <c r="C20" s="116" t="s">
        <v>240</v>
      </c>
      <c r="D20" s="23" t="s">
        <v>56</v>
      </c>
      <c r="E20" s="24" t="s">
        <v>337</v>
      </c>
      <c r="F20" s="355">
        <v>5.95</v>
      </c>
      <c r="G20" s="35">
        <f t="shared" si="0"/>
        <v>0</v>
      </c>
    </row>
    <row r="21" spans="1:7" s="36" customFormat="1" ht="13.8" x14ac:dyDescent="0.3">
      <c r="A21" s="25">
        <v>1</v>
      </c>
      <c r="B21" s="117"/>
      <c r="C21" s="116" t="s">
        <v>241</v>
      </c>
      <c r="D21" s="25" t="s">
        <v>71</v>
      </c>
      <c r="E21" s="18" t="s">
        <v>382</v>
      </c>
      <c r="F21" s="355">
        <v>10.45</v>
      </c>
      <c r="G21" s="35">
        <f t="shared" si="0"/>
        <v>0</v>
      </c>
    </row>
    <row r="22" spans="1:7" s="36" customFormat="1" ht="13.8" x14ac:dyDescent="0.3">
      <c r="A22" s="25">
        <v>1</v>
      </c>
      <c r="B22" s="117"/>
      <c r="C22" s="116" t="s">
        <v>242</v>
      </c>
      <c r="D22" s="25" t="s">
        <v>71</v>
      </c>
      <c r="E22" s="18" t="s">
        <v>383</v>
      </c>
      <c r="F22" s="355">
        <v>13.6</v>
      </c>
      <c r="G22" s="35">
        <f t="shared" si="0"/>
        <v>0</v>
      </c>
    </row>
    <row r="23" spans="1:7" s="36" customFormat="1" ht="13.8" x14ac:dyDescent="0.3">
      <c r="A23" s="25">
        <v>10</v>
      </c>
      <c r="B23" s="117"/>
      <c r="C23" s="78" t="s">
        <v>72</v>
      </c>
      <c r="D23" s="25" t="s">
        <v>15</v>
      </c>
      <c r="E23" s="18" t="s">
        <v>338</v>
      </c>
      <c r="F23" s="355">
        <v>1.95</v>
      </c>
      <c r="G23" s="35">
        <f t="shared" si="0"/>
        <v>0</v>
      </c>
    </row>
    <row r="24" spans="1:7" s="36" customFormat="1" ht="13.8" x14ac:dyDescent="0.3">
      <c r="A24" s="25">
        <v>1</v>
      </c>
      <c r="B24" s="117"/>
      <c r="C24" s="78" t="s">
        <v>73</v>
      </c>
      <c r="D24" s="25" t="s">
        <v>70</v>
      </c>
      <c r="E24" s="18" t="s">
        <v>339</v>
      </c>
      <c r="F24" s="355">
        <v>4.25</v>
      </c>
      <c r="G24" s="35">
        <f t="shared" si="0"/>
        <v>0</v>
      </c>
    </row>
    <row r="25" spans="1:7" s="37" customFormat="1" ht="13.8" x14ac:dyDescent="0.3">
      <c r="A25" s="25">
        <v>5</v>
      </c>
      <c r="B25" s="117"/>
      <c r="C25" s="78" t="s">
        <v>74</v>
      </c>
      <c r="D25" s="25" t="s">
        <v>71</v>
      </c>
      <c r="E25" s="18" t="s">
        <v>340</v>
      </c>
      <c r="F25" s="355">
        <v>5.25</v>
      </c>
      <c r="G25" s="35">
        <f t="shared" si="0"/>
        <v>0</v>
      </c>
    </row>
    <row r="26" spans="1:7" s="37" customFormat="1" ht="13.8" x14ac:dyDescent="0.3">
      <c r="A26" s="25">
        <v>1</v>
      </c>
      <c r="B26" s="117"/>
      <c r="C26" s="78" t="s">
        <v>75</v>
      </c>
      <c r="D26" s="25" t="s">
        <v>70</v>
      </c>
      <c r="E26" s="18" t="s">
        <v>243</v>
      </c>
      <c r="F26" s="355">
        <v>4.25</v>
      </c>
      <c r="G26" s="35">
        <f t="shared" si="0"/>
        <v>0</v>
      </c>
    </row>
    <row r="27" spans="1:7" s="37" customFormat="1" ht="13.8" x14ac:dyDescent="0.3">
      <c r="A27" s="25">
        <v>1</v>
      </c>
      <c r="B27" s="117"/>
      <c r="C27" s="78" t="s">
        <v>76</v>
      </c>
      <c r="D27" s="25" t="s">
        <v>56</v>
      </c>
      <c r="E27" s="18" t="s">
        <v>384</v>
      </c>
      <c r="F27" s="355">
        <v>1.05</v>
      </c>
      <c r="G27" s="35">
        <f t="shared" si="0"/>
        <v>0</v>
      </c>
    </row>
    <row r="28" spans="1:7" s="37" customFormat="1" ht="13.8" x14ac:dyDescent="0.3">
      <c r="A28" s="25">
        <v>3</v>
      </c>
      <c r="B28" s="117"/>
      <c r="C28" s="78" t="s">
        <v>77</v>
      </c>
      <c r="D28" s="25" t="s">
        <v>56</v>
      </c>
      <c r="E28" s="18" t="s">
        <v>385</v>
      </c>
      <c r="F28" s="355">
        <v>2.95</v>
      </c>
      <c r="G28" s="35">
        <f t="shared" si="0"/>
        <v>0</v>
      </c>
    </row>
    <row r="29" spans="1:7" s="37" customFormat="1" ht="13.8" x14ac:dyDescent="0.3">
      <c r="A29" s="25">
        <v>2</v>
      </c>
      <c r="B29" s="117"/>
      <c r="C29" s="78" t="s">
        <v>78</v>
      </c>
      <c r="D29" s="25" t="s">
        <v>56</v>
      </c>
      <c r="E29" s="24" t="s">
        <v>386</v>
      </c>
      <c r="F29" s="355">
        <v>9.4499999999999993</v>
      </c>
      <c r="G29" s="35">
        <f t="shared" si="0"/>
        <v>0</v>
      </c>
    </row>
    <row r="30" spans="1:7" s="37" customFormat="1" ht="13.8" x14ac:dyDescent="0.3">
      <c r="A30" s="25">
        <v>1</v>
      </c>
      <c r="B30" s="117"/>
      <c r="C30" s="78" t="s">
        <v>79</v>
      </c>
      <c r="D30" s="25" t="s">
        <v>56</v>
      </c>
      <c r="E30" s="18" t="s">
        <v>387</v>
      </c>
      <c r="F30" s="355">
        <v>19.95</v>
      </c>
      <c r="G30" s="35">
        <f t="shared" si="0"/>
        <v>0</v>
      </c>
    </row>
    <row r="31" spans="1:7" s="36" customFormat="1" ht="13.8" x14ac:dyDescent="0.3">
      <c r="A31" s="25">
        <v>3</v>
      </c>
      <c r="B31" s="117"/>
      <c r="C31" s="78" t="s">
        <v>341</v>
      </c>
      <c r="D31" s="25" t="s">
        <v>56</v>
      </c>
      <c r="E31" s="18" t="s">
        <v>388</v>
      </c>
      <c r="F31" s="355">
        <v>13.95</v>
      </c>
      <c r="G31" s="35">
        <f t="shared" si="0"/>
        <v>0</v>
      </c>
    </row>
    <row r="32" spans="1:7" s="36" customFormat="1" ht="13.8" x14ac:dyDescent="0.3">
      <c r="A32" s="25">
        <v>5</v>
      </c>
      <c r="B32" s="117"/>
      <c r="C32" s="78" t="s">
        <v>80</v>
      </c>
      <c r="D32" s="25" t="s">
        <v>69</v>
      </c>
      <c r="E32" s="18" t="s">
        <v>342</v>
      </c>
      <c r="F32" s="355">
        <v>5.05</v>
      </c>
      <c r="G32" s="35">
        <f t="shared" si="0"/>
        <v>0</v>
      </c>
    </row>
    <row r="33" spans="1:7" s="36" customFormat="1" ht="13.8" x14ac:dyDescent="0.3">
      <c r="A33" s="25">
        <v>5</v>
      </c>
      <c r="B33" s="117"/>
      <c r="C33" s="78" t="s">
        <v>81</v>
      </c>
      <c r="D33" s="25" t="s">
        <v>71</v>
      </c>
      <c r="E33" s="18" t="s">
        <v>343</v>
      </c>
      <c r="F33" s="355">
        <v>6.95</v>
      </c>
      <c r="G33" s="35">
        <f t="shared" si="0"/>
        <v>0</v>
      </c>
    </row>
    <row r="34" spans="1:7" s="36" customFormat="1" ht="13.8" x14ac:dyDescent="0.3">
      <c r="A34" s="25">
        <v>2</v>
      </c>
      <c r="B34" s="117"/>
      <c r="C34" s="78" t="s">
        <v>244</v>
      </c>
      <c r="D34" s="25" t="s">
        <v>56</v>
      </c>
      <c r="E34" s="18" t="s">
        <v>389</v>
      </c>
      <c r="F34" s="355">
        <v>4.75</v>
      </c>
      <c r="G34" s="35">
        <f t="shared" si="0"/>
        <v>0</v>
      </c>
    </row>
    <row r="35" spans="1:7" s="37" customFormat="1" ht="13.8" x14ac:dyDescent="0.3">
      <c r="A35" s="25">
        <v>1</v>
      </c>
      <c r="B35" s="117"/>
      <c r="C35" s="78" t="s">
        <v>82</v>
      </c>
      <c r="D35" s="25" t="s">
        <v>70</v>
      </c>
      <c r="E35" s="18" t="s">
        <v>344</v>
      </c>
      <c r="F35" s="355">
        <v>37.950000000000003</v>
      </c>
      <c r="G35" s="35">
        <f t="shared" si="0"/>
        <v>0</v>
      </c>
    </row>
    <row r="36" spans="1:7" s="37" customFormat="1" ht="13.8" x14ac:dyDescent="0.3">
      <c r="A36" s="25">
        <v>1</v>
      </c>
      <c r="B36" s="117"/>
      <c r="C36" s="78" t="s">
        <v>83</v>
      </c>
      <c r="D36" s="25" t="s">
        <v>70</v>
      </c>
      <c r="E36" s="18" t="s">
        <v>345</v>
      </c>
      <c r="F36" s="355">
        <v>37.950000000000003</v>
      </c>
      <c r="G36" s="35">
        <f t="shared" si="0"/>
        <v>0</v>
      </c>
    </row>
    <row r="37" spans="1:7" s="37" customFormat="1" ht="13.8" x14ac:dyDescent="0.3">
      <c r="A37" s="25">
        <v>1</v>
      </c>
      <c r="B37" s="117"/>
      <c r="C37" s="78" t="s">
        <v>84</v>
      </c>
      <c r="D37" s="25" t="s">
        <v>70</v>
      </c>
      <c r="E37" s="18" t="s">
        <v>346</v>
      </c>
      <c r="F37" s="355">
        <v>13.95</v>
      </c>
      <c r="G37" s="35">
        <f t="shared" si="0"/>
        <v>0</v>
      </c>
    </row>
    <row r="38" spans="1:7" s="37" customFormat="1" ht="13.8" x14ac:dyDescent="0.3">
      <c r="A38" s="25">
        <v>5</v>
      </c>
      <c r="B38" s="117"/>
      <c r="C38" s="78" t="s">
        <v>85</v>
      </c>
      <c r="D38" s="25" t="s">
        <v>71</v>
      </c>
      <c r="E38" s="18" t="s">
        <v>347</v>
      </c>
      <c r="F38" s="355">
        <v>5.25</v>
      </c>
      <c r="G38" s="35">
        <f t="shared" si="0"/>
        <v>0</v>
      </c>
    </row>
    <row r="39" spans="1:7" s="37" customFormat="1" ht="13.8" x14ac:dyDescent="0.3">
      <c r="A39" s="25">
        <v>1</v>
      </c>
      <c r="B39" s="117"/>
      <c r="C39" s="78" t="s">
        <v>86</v>
      </c>
      <c r="D39" s="25" t="s">
        <v>71</v>
      </c>
      <c r="E39" s="18" t="s">
        <v>348</v>
      </c>
      <c r="F39" s="355">
        <v>5.25</v>
      </c>
      <c r="G39" s="35">
        <f t="shared" si="0"/>
        <v>0</v>
      </c>
    </row>
    <row r="40" spans="1:7" s="37" customFormat="1" ht="13.8" x14ac:dyDescent="0.3">
      <c r="A40" s="25">
        <v>4</v>
      </c>
      <c r="B40" s="117"/>
      <c r="C40" s="78" t="s">
        <v>87</v>
      </c>
      <c r="D40" s="25" t="s">
        <v>56</v>
      </c>
      <c r="E40" s="18" t="s">
        <v>390</v>
      </c>
      <c r="F40" s="355">
        <v>3.75</v>
      </c>
      <c r="G40" s="35">
        <f t="shared" si="0"/>
        <v>0</v>
      </c>
    </row>
    <row r="41" spans="1:7" s="37" customFormat="1" ht="13.8" x14ac:dyDescent="0.3">
      <c r="A41" s="25">
        <v>5</v>
      </c>
      <c r="B41" s="117"/>
      <c r="C41" s="78" t="s">
        <v>88</v>
      </c>
      <c r="D41" s="25" t="s">
        <v>71</v>
      </c>
      <c r="E41" s="18" t="s">
        <v>349</v>
      </c>
      <c r="F41" s="355">
        <v>5.25</v>
      </c>
      <c r="G41" s="35">
        <f t="shared" ref="G41:G63" si="1">B41*F41</f>
        <v>0</v>
      </c>
    </row>
    <row r="42" spans="1:7" s="37" customFormat="1" ht="13.8" x14ac:dyDescent="0.3">
      <c r="A42" s="25">
        <v>5</v>
      </c>
      <c r="B42" s="117"/>
      <c r="C42" s="78" t="s">
        <v>89</v>
      </c>
      <c r="D42" s="25" t="s">
        <v>71</v>
      </c>
      <c r="E42" s="18" t="s">
        <v>350</v>
      </c>
      <c r="F42" s="355">
        <v>5.25</v>
      </c>
      <c r="G42" s="35">
        <f t="shared" si="1"/>
        <v>0</v>
      </c>
    </row>
    <row r="43" spans="1:7" s="37" customFormat="1" ht="13.8" x14ac:dyDescent="0.3">
      <c r="A43" s="78">
        <v>2</v>
      </c>
      <c r="B43" s="118"/>
      <c r="C43" s="78" t="s">
        <v>90</v>
      </c>
      <c r="D43" s="25" t="s">
        <v>56</v>
      </c>
      <c r="E43" s="18" t="s">
        <v>391</v>
      </c>
      <c r="F43" s="355">
        <v>6.42</v>
      </c>
      <c r="G43" s="35">
        <f t="shared" si="1"/>
        <v>0</v>
      </c>
    </row>
    <row r="44" spans="1:7" s="37" customFormat="1" ht="13.8" x14ac:dyDescent="0.3">
      <c r="A44" s="25">
        <v>2</v>
      </c>
      <c r="B44" s="117"/>
      <c r="C44" s="78" t="s">
        <v>91</v>
      </c>
      <c r="D44" s="25" t="s">
        <v>56</v>
      </c>
      <c r="E44" s="18" t="s">
        <v>392</v>
      </c>
      <c r="F44" s="355">
        <v>1.95</v>
      </c>
      <c r="G44" s="35">
        <f t="shared" si="1"/>
        <v>0</v>
      </c>
    </row>
    <row r="45" spans="1:7" s="37" customFormat="1" ht="13.8" x14ac:dyDescent="0.3">
      <c r="A45" s="25">
        <v>20</v>
      </c>
      <c r="B45" s="117"/>
      <c r="C45" s="78" t="s">
        <v>92</v>
      </c>
      <c r="D45" s="25" t="s">
        <v>15</v>
      </c>
      <c r="E45" s="24" t="s">
        <v>351</v>
      </c>
      <c r="F45" s="355">
        <v>1.45</v>
      </c>
      <c r="G45" s="35">
        <f t="shared" si="1"/>
        <v>0</v>
      </c>
    </row>
    <row r="46" spans="1:7" s="37" customFormat="1" ht="13.8" x14ac:dyDescent="0.3">
      <c r="A46" s="25">
        <v>1</v>
      </c>
      <c r="B46" s="117"/>
      <c r="C46" s="78" t="s">
        <v>352</v>
      </c>
      <c r="D46" s="25" t="s">
        <v>70</v>
      </c>
      <c r="E46" s="18" t="s">
        <v>245</v>
      </c>
      <c r="F46" s="355">
        <v>38.729999999999997</v>
      </c>
      <c r="G46" s="35">
        <f t="shared" si="1"/>
        <v>0</v>
      </c>
    </row>
    <row r="47" spans="1:7" s="37" customFormat="1" ht="13.8" x14ac:dyDescent="0.3">
      <c r="A47" s="25">
        <v>1</v>
      </c>
      <c r="B47" s="117"/>
      <c r="C47" s="78" t="s">
        <v>93</v>
      </c>
      <c r="D47" s="25" t="s">
        <v>56</v>
      </c>
      <c r="E47" s="18" t="s">
        <v>393</v>
      </c>
      <c r="F47" s="355">
        <v>3.75</v>
      </c>
      <c r="G47" s="35">
        <f t="shared" si="1"/>
        <v>0</v>
      </c>
    </row>
    <row r="48" spans="1:7" s="37" customFormat="1" ht="13.8" x14ac:dyDescent="0.3">
      <c r="A48" s="25">
        <v>5</v>
      </c>
      <c r="B48" s="117"/>
      <c r="C48" s="78" t="s">
        <v>94</v>
      </c>
      <c r="D48" s="25" t="s">
        <v>71</v>
      </c>
      <c r="E48" s="18" t="s">
        <v>353</v>
      </c>
      <c r="F48" s="355">
        <v>3.95</v>
      </c>
      <c r="G48" s="35">
        <f t="shared" si="1"/>
        <v>0</v>
      </c>
    </row>
    <row r="49" spans="1:7" s="37" customFormat="1" ht="13.8" x14ac:dyDescent="0.3">
      <c r="A49" s="25">
        <v>5</v>
      </c>
      <c r="B49" s="117"/>
      <c r="C49" s="78" t="s">
        <v>95</v>
      </c>
      <c r="D49" s="25" t="s">
        <v>71</v>
      </c>
      <c r="E49" s="18" t="s">
        <v>354</v>
      </c>
      <c r="F49" s="355">
        <v>3.95</v>
      </c>
      <c r="G49" s="35">
        <f t="shared" si="1"/>
        <v>0</v>
      </c>
    </row>
    <row r="50" spans="1:7" s="37" customFormat="1" ht="13.8" x14ac:dyDescent="0.3">
      <c r="A50" s="25">
        <v>5</v>
      </c>
      <c r="B50" s="117"/>
      <c r="C50" s="78" t="s">
        <v>355</v>
      </c>
      <c r="D50" s="25" t="s">
        <v>71</v>
      </c>
      <c r="E50" s="18" t="s">
        <v>356</v>
      </c>
      <c r="F50" s="355">
        <v>5.25</v>
      </c>
      <c r="G50" s="35">
        <f t="shared" si="1"/>
        <v>0</v>
      </c>
    </row>
    <row r="51" spans="1:7" s="37" customFormat="1" ht="13.8" x14ac:dyDescent="0.3">
      <c r="A51" s="25">
        <v>10</v>
      </c>
      <c r="B51" s="117"/>
      <c r="C51" s="78" t="s">
        <v>96</v>
      </c>
      <c r="D51" s="25" t="s">
        <v>71</v>
      </c>
      <c r="E51" s="18" t="s">
        <v>357</v>
      </c>
      <c r="F51" s="355">
        <v>5.05</v>
      </c>
      <c r="G51" s="35">
        <f t="shared" si="1"/>
        <v>0</v>
      </c>
    </row>
    <row r="52" spans="1:7" s="37" customFormat="1" ht="13.8" x14ac:dyDescent="0.3">
      <c r="A52" s="25">
        <v>1</v>
      </c>
      <c r="B52" s="117"/>
      <c r="C52" s="78" t="s">
        <v>97</v>
      </c>
      <c r="D52" s="25" t="s">
        <v>56</v>
      </c>
      <c r="E52" s="18" t="s">
        <v>246</v>
      </c>
      <c r="F52" s="355">
        <v>3.86</v>
      </c>
      <c r="G52" s="35">
        <f t="shared" si="1"/>
        <v>0</v>
      </c>
    </row>
    <row r="53" spans="1:7" s="37" customFormat="1" ht="13.8" x14ac:dyDescent="0.3">
      <c r="A53" s="25">
        <v>1</v>
      </c>
      <c r="B53" s="117"/>
      <c r="C53" s="78" t="s">
        <v>98</v>
      </c>
      <c r="D53" s="25" t="s">
        <v>56</v>
      </c>
      <c r="E53" s="18" t="s">
        <v>394</v>
      </c>
      <c r="F53" s="355">
        <v>1.9</v>
      </c>
      <c r="G53" s="35">
        <f t="shared" si="1"/>
        <v>0</v>
      </c>
    </row>
    <row r="54" spans="1:7" s="37" customFormat="1" ht="13.8" x14ac:dyDescent="0.3">
      <c r="A54" s="25">
        <v>10</v>
      </c>
      <c r="B54" s="117"/>
      <c r="C54" s="78" t="s">
        <v>99</v>
      </c>
      <c r="D54" s="25" t="s">
        <v>15</v>
      </c>
      <c r="E54" s="18" t="s">
        <v>358</v>
      </c>
      <c r="F54" s="355">
        <v>1.65</v>
      </c>
      <c r="G54" s="35">
        <f t="shared" si="1"/>
        <v>0</v>
      </c>
    </row>
    <row r="55" spans="1:7" s="37" customFormat="1" ht="13.8" x14ac:dyDescent="0.3">
      <c r="A55" s="78">
        <v>5</v>
      </c>
      <c r="B55" s="118"/>
      <c r="C55" s="78" t="s">
        <v>100</v>
      </c>
      <c r="D55" s="25" t="s">
        <v>71</v>
      </c>
      <c r="E55" s="18" t="s">
        <v>359</v>
      </c>
      <c r="F55" s="355">
        <v>5.25</v>
      </c>
      <c r="G55" s="35">
        <f t="shared" si="1"/>
        <v>0</v>
      </c>
    </row>
    <row r="56" spans="1:7" s="37" customFormat="1" ht="13.8" x14ac:dyDescent="0.3">
      <c r="A56" s="25">
        <v>4</v>
      </c>
      <c r="B56" s="117"/>
      <c r="C56" s="78" t="s">
        <v>247</v>
      </c>
      <c r="D56" s="25" t="s">
        <v>56</v>
      </c>
      <c r="E56" s="18" t="s">
        <v>395</v>
      </c>
      <c r="F56" s="355">
        <v>7.5</v>
      </c>
      <c r="G56" s="35">
        <f t="shared" si="1"/>
        <v>0</v>
      </c>
    </row>
    <row r="57" spans="1:7" s="37" customFormat="1" ht="13.8" x14ac:dyDescent="0.3">
      <c r="A57" s="25">
        <v>10</v>
      </c>
      <c r="B57" s="117"/>
      <c r="C57" s="78" t="s">
        <v>101</v>
      </c>
      <c r="D57" s="25" t="s">
        <v>15</v>
      </c>
      <c r="E57" s="18" t="s">
        <v>102</v>
      </c>
      <c r="F57" s="355">
        <v>0.95</v>
      </c>
      <c r="G57" s="35">
        <f t="shared" si="1"/>
        <v>0</v>
      </c>
    </row>
    <row r="58" spans="1:7" s="37" customFormat="1" ht="13.8" x14ac:dyDescent="0.3">
      <c r="A58" s="25">
        <v>1</v>
      </c>
      <c r="B58" s="117"/>
      <c r="C58" s="78" t="s">
        <v>103</v>
      </c>
      <c r="D58" s="25" t="s">
        <v>71</v>
      </c>
      <c r="E58" s="18" t="s">
        <v>360</v>
      </c>
      <c r="F58" s="355">
        <v>3.95</v>
      </c>
      <c r="G58" s="35">
        <f t="shared" si="1"/>
        <v>0</v>
      </c>
    </row>
    <row r="59" spans="1:7" s="37" customFormat="1" ht="13.8" x14ac:dyDescent="0.3">
      <c r="A59" s="25">
        <v>1</v>
      </c>
      <c r="B59" s="117"/>
      <c r="C59" s="78" t="s">
        <v>104</v>
      </c>
      <c r="D59" s="25" t="s">
        <v>71</v>
      </c>
      <c r="E59" s="24" t="s">
        <v>361</v>
      </c>
      <c r="F59" s="355">
        <v>3.95</v>
      </c>
      <c r="G59" s="35">
        <f t="shared" si="1"/>
        <v>0</v>
      </c>
    </row>
    <row r="60" spans="1:7" s="37" customFormat="1" ht="13.8" x14ac:dyDescent="0.3">
      <c r="A60" s="25">
        <v>5</v>
      </c>
      <c r="B60" s="117"/>
      <c r="C60" s="78" t="s">
        <v>480</v>
      </c>
      <c r="D60" s="25" t="s">
        <v>16</v>
      </c>
      <c r="E60" s="18" t="s">
        <v>481</v>
      </c>
      <c r="F60" s="355">
        <v>6.95</v>
      </c>
      <c r="G60" s="35">
        <f t="shared" si="1"/>
        <v>0</v>
      </c>
    </row>
    <row r="61" spans="1:7" s="37" customFormat="1" ht="13.8" x14ac:dyDescent="0.3">
      <c r="A61" s="25">
        <v>1</v>
      </c>
      <c r="B61" s="117"/>
      <c r="C61" s="78" t="s">
        <v>484</v>
      </c>
      <c r="D61" s="25" t="s">
        <v>263</v>
      </c>
      <c r="E61" s="18" t="s">
        <v>486</v>
      </c>
      <c r="F61" s="355">
        <v>16.95</v>
      </c>
      <c r="G61" s="35">
        <f t="shared" si="1"/>
        <v>0</v>
      </c>
    </row>
    <row r="62" spans="1:7" s="37" customFormat="1" ht="13.8" x14ac:dyDescent="0.3">
      <c r="A62" s="25">
        <v>1</v>
      </c>
      <c r="B62" s="117"/>
      <c r="C62" s="78" t="s">
        <v>485</v>
      </c>
      <c r="D62" s="25" t="s">
        <v>263</v>
      </c>
      <c r="E62" s="18" t="s">
        <v>487</v>
      </c>
      <c r="F62" s="355">
        <v>6.5</v>
      </c>
      <c r="G62" s="35">
        <f t="shared" si="1"/>
        <v>0</v>
      </c>
    </row>
    <row r="63" spans="1:7" s="37" customFormat="1" ht="13.8" x14ac:dyDescent="0.3">
      <c r="A63" s="25">
        <v>1</v>
      </c>
      <c r="B63" s="117"/>
      <c r="C63" s="78" t="s">
        <v>482</v>
      </c>
      <c r="D63" s="25" t="s">
        <v>71</v>
      </c>
      <c r="E63" s="18" t="s">
        <v>479</v>
      </c>
      <c r="F63" s="355">
        <v>6.5</v>
      </c>
      <c r="G63" s="35">
        <f t="shared" si="1"/>
        <v>0</v>
      </c>
    </row>
    <row r="64" spans="1:7" s="56" customFormat="1" ht="17.399999999999999" x14ac:dyDescent="0.3">
      <c r="A64" s="270" t="s">
        <v>27</v>
      </c>
      <c r="B64" s="271"/>
      <c r="C64" s="271"/>
      <c r="D64" s="271"/>
      <c r="E64" s="271"/>
      <c r="F64" s="272"/>
      <c r="G64" s="5">
        <f>SUM(G9:G63)</f>
        <v>0</v>
      </c>
    </row>
    <row r="65" spans="1:9" s="56" customFormat="1" x14ac:dyDescent="0.3">
      <c r="A65" s="273"/>
      <c r="B65" s="274"/>
      <c r="C65" s="274"/>
      <c r="D65" s="274"/>
      <c r="E65" s="274"/>
      <c r="F65" s="274"/>
      <c r="G65" s="275"/>
    </row>
    <row r="66" spans="1:9" s="27" customFormat="1" ht="17.399999999999999" x14ac:dyDescent="0.3">
      <c r="A66" s="270" t="s">
        <v>53</v>
      </c>
      <c r="B66" s="271"/>
      <c r="C66" s="271"/>
      <c r="D66" s="271"/>
      <c r="E66" s="271"/>
      <c r="F66" s="272"/>
      <c r="G66" s="5">
        <f>SUM(G7+G64)</f>
        <v>0</v>
      </c>
      <c r="I66" s="34"/>
    </row>
    <row r="67" spans="1:9" s="27" customFormat="1" ht="17.399999999999999" x14ac:dyDescent="0.3">
      <c r="A67" s="276" t="s">
        <v>54</v>
      </c>
      <c r="B67" s="277"/>
      <c r="C67" s="277"/>
      <c r="D67" s="277"/>
      <c r="E67" s="277"/>
      <c r="F67" s="278"/>
      <c r="G67" s="6">
        <f>G66*0.12</f>
        <v>0</v>
      </c>
      <c r="I67" s="34"/>
    </row>
    <row r="68" spans="1:9" s="27" customFormat="1" ht="17.399999999999999" x14ac:dyDescent="0.3">
      <c r="A68" s="270" t="s">
        <v>55</v>
      </c>
      <c r="B68" s="271"/>
      <c r="C68" s="271"/>
      <c r="D68" s="271"/>
      <c r="E68" s="271"/>
      <c r="F68" s="272"/>
      <c r="G68" s="6">
        <f>SUM(G66:G67)</f>
        <v>0</v>
      </c>
      <c r="I68" s="34"/>
    </row>
    <row r="69" spans="1:9" x14ac:dyDescent="0.3">
      <c r="A69" s="2"/>
    </row>
    <row r="70" spans="1:9" ht="28.8" x14ac:dyDescent="0.55000000000000004">
      <c r="A70" s="154" t="s">
        <v>483</v>
      </c>
    </row>
    <row r="71" spans="1:9" ht="30" x14ac:dyDescent="0.5">
      <c r="A71" s="268" t="s">
        <v>403</v>
      </c>
      <c r="B71" s="268"/>
      <c r="C71" s="268"/>
      <c r="D71" s="268"/>
      <c r="E71" s="268"/>
      <c r="F71" s="268"/>
      <c r="G71" s="269"/>
    </row>
    <row r="72" spans="1:9" ht="26.4" x14ac:dyDescent="0.3">
      <c r="A72" s="22" t="s">
        <v>8</v>
      </c>
      <c r="B72" s="3" t="s">
        <v>9</v>
      </c>
      <c r="C72" s="3" t="s">
        <v>10</v>
      </c>
      <c r="D72" s="3" t="s">
        <v>11</v>
      </c>
      <c r="E72" s="3" t="s">
        <v>12</v>
      </c>
      <c r="F72" s="3" t="s">
        <v>13</v>
      </c>
      <c r="G72" s="3" t="s">
        <v>14</v>
      </c>
    </row>
    <row r="73" spans="1:9" ht="26.4" x14ac:dyDescent="0.3">
      <c r="A73" s="49">
        <v>1</v>
      </c>
      <c r="B73" s="114"/>
      <c r="C73" s="153" t="s">
        <v>404</v>
      </c>
      <c r="D73" s="49" t="s">
        <v>16</v>
      </c>
      <c r="E73" s="50" t="s">
        <v>688</v>
      </c>
      <c r="F73" s="148">
        <v>526.5</v>
      </c>
      <c r="G73" s="52">
        <f>B73*F73</f>
        <v>0</v>
      </c>
    </row>
    <row r="74" spans="1:9" ht="18.75" customHeight="1" x14ac:dyDescent="0.3">
      <c r="A74" s="285" t="s">
        <v>27</v>
      </c>
      <c r="B74" s="286"/>
      <c r="C74" s="286"/>
      <c r="D74" s="286"/>
      <c r="E74" s="286"/>
      <c r="F74" s="287"/>
      <c r="G74" s="55">
        <f>G73</f>
        <v>0</v>
      </c>
    </row>
    <row r="75" spans="1:9" x14ac:dyDescent="0.3">
      <c r="A75" s="288"/>
      <c r="B75" s="289"/>
      <c r="C75" s="289"/>
      <c r="D75" s="289"/>
      <c r="E75" s="289"/>
      <c r="F75" s="289"/>
      <c r="G75" s="290"/>
    </row>
    <row r="76" spans="1:9" x14ac:dyDescent="0.3">
      <c r="A76" s="78">
        <v>1</v>
      </c>
      <c r="B76" s="149"/>
      <c r="C76" s="78" t="s">
        <v>405</v>
      </c>
      <c r="D76" s="78" t="s">
        <v>71</v>
      </c>
      <c r="E76" s="87" t="s">
        <v>406</v>
      </c>
      <c r="F76" s="356">
        <v>9.9499999999999993</v>
      </c>
      <c r="G76" s="150">
        <f t="shared" ref="G76:G108" si="2">B76*F76</f>
        <v>0</v>
      </c>
    </row>
    <row r="77" spans="1:9" x14ac:dyDescent="0.3">
      <c r="A77" s="78">
        <v>1</v>
      </c>
      <c r="B77" s="149"/>
      <c r="C77" s="116" t="s">
        <v>241</v>
      </c>
      <c r="D77" s="78" t="s">
        <v>71</v>
      </c>
      <c r="E77" s="87" t="s">
        <v>407</v>
      </c>
      <c r="F77" s="356">
        <v>9.9499999999999993</v>
      </c>
      <c r="G77" s="150">
        <f t="shared" si="2"/>
        <v>0</v>
      </c>
    </row>
    <row r="78" spans="1:9" x14ac:dyDescent="0.3">
      <c r="A78" s="78">
        <v>1</v>
      </c>
      <c r="B78" s="149"/>
      <c r="C78" s="116" t="s">
        <v>242</v>
      </c>
      <c r="D78" s="78" t="s">
        <v>71</v>
      </c>
      <c r="E78" s="87" t="s">
        <v>408</v>
      </c>
      <c r="F78" s="356">
        <v>12.95</v>
      </c>
      <c r="G78" s="150">
        <f t="shared" si="2"/>
        <v>0</v>
      </c>
    </row>
    <row r="79" spans="1:9" x14ac:dyDescent="0.3">
      <c r="A79" s="78">
        <v>1</v>
      </c>
      <c r="B79" s="149"/>
      <c r="C79" s="78" t="s">
        <v>73</v>
      </c>
      <c r="D79" s="78" t="s">
        <v>70</v>
      </c>
      <c r="E79" s="87" t="s">
        <v>339</v>
      </c>
      <c r="F79" s="356">
        <v>3.25</v>
      </c>
      <c r="G79" s="150">
        <f t="shared" si="2"/>
        <v>0</v>
      </c>
    </row>
    <row r="80" spans="1:9" x14ac:dyDescent="0.3">
      <c r="A80" s="78">
        <v>1</v>
      </c>
      <c r="B80" s="149"/>
      <c r="C80" s="78" t="s">
        <v>409</v>
      </c>
      <c r="D80" s="78" t="s">
        <v>71</v>
      </c>
      <c r="E80" s="87" t="s">
        <v>410</v>
      </c>
      <c r="F80" s="356">
        <v>4.25</v>
      </c>
      <c r="G80" s="150">
        <f t="shared" si="2"/>
        <v>0</v>
      </c>
    </row>
    <row r="81" spans="1:7" x14ac:dyDescent="0.3">
      <c r="A81" s="78">
        <v>1</v>
      </c>
      <c r="B81" s="149"/>
      <c r="C81" s="78" t="s">
        <v>411</v>
      </c>
      <c r="D81" s="78" t="s">
        <v>412</v>
      </c>
      <c r="E81" s="87" t="s">
        <v>413</v>
      </c>
      <c r="F81" s="356">
        <v>9.9499999999999993</v>
      </c>
      <c r="G81" s="150">
        <f t="shared" si="2"/>
        <v>0</v>
      </c>
    </row>
    <row r="82" spans="1:7" x14ac:dyDescent="0.3">
      <c r="A82" s="78">
        <v>1</v>
      </c>
      <c r="B82" s="149"/>
      <c r="C82" s="78" t="s">
        <v>414</v>
      </c>
      <c r="D82" s="78" t="s">
        <v>56</v>
      </c>
      <c r="E82" s="87" t="s">
        <v>415</v>
      </c>
      <c r="F82" s="356">
        <v>6.95</v>
      </c>
      <c r="G82" s="150">
        <f t="shared" si="2"/>
        <v>0</v>
      </c>
    </row>
    <row r="83" spans="1:7" x14ac:dyDescent="0.3">
      <c r="A83" s="78">
        <v>3</v>
      </c>
      <c r="B83" s="149"/>
      <c r="C83" s="78" t="s">
        <v>77</v>
      </c>
      <c r="D83" s="78" t="s">
        <v>56</v>
      </c>
      <c r="E83" s="87" t="s">
        <v>416</v>
      </c>
      <c r="F83" s="356">
        <v>2.31</v>
      </c>
      <c r="G83" s="150">
        <f t="shared" si="2"/>
        <v>0</v>
      </c>
    </row>
    <row r="84" spans="1:7" x14ac:dyDescent="0.3">
      <c r="A84" s="78">
        <v>1</v>
      </c>
      <c r="B84" s="149"/>
      <c r="C84" s="78" t="s">
        <v>417</v>
      </c>
      <c r="D84" s="116" t="s">
        <v>56</v>
      </c>
      <c r="E84" s="151" t="s">
        <v>418</v>
      </c>
      <c r="F84" s="356">
        <v>36.4</v>
      </c>
      <c r="G84" s="150">
        <f t="shared" si="2"/>
        <v>0</v>
      </c>
    </row>
    <row r="85" spans="1:7" x14ac:dyDescent="0.3">
      <c r="A85" s="78">
        <v>1</v>
      </c>
      <c r="B85" s="149"/>
      <c r="C85" s="116" t="s">
        <v>419</v>
      </c>
      <c r="D85" s="116" t="s">
        <v>56</v>
      </c>
      <c r="E85" s="87" t="s">
        <v>420</v>
      </c>
      <c r="F85" s="356">
        <v>62.95</v>
      </c>
      <c r="G85" s="150">
        <f t="shared" si="2"/>
        <v>0</v>
      </c>
    </row>
    <row r="86" spans="1:7" x14ac:dyDescent="0.3">
      <c r="A86" s="78">
        <v>1</v>
      </c>
      <c r="B86" s="149"/>
      <c r="C86" s="152" t="s">
        <v>421</v>
      </c>
      <c r="D86" s="78" t="s">
        <v>71</v>
      </c>
      <c r="E86" s="87" t="s">
        <v>422</v>
      </c>
      <c r="F86" s="356">
        <v>14.95</v>
      </c>
      <c r="G86" s="150">
        <f t="shared" si="2"/>
        <v>0</v>
      </c>
    </row>
    <row r="87" spans="1:7" x14ac:dyDescent="0.3">
      <c r="A87" s="78">
        <v>1</v>
      </c>
      <c r="B87" s="149"/>
      <c r="C87" s="116" t="s">
        <v>423</v>
      </c>
      <c r="D87" s="116" t="s">
        <v>71</v>
      </c>
      <c r="E87" s="87" t="s">
        <v>424</v>
      </c>
      <c r="F87" s="356">
        <v>29.95</v>
      </c>
      <c r="G87" s="150">
        <f t="shared" si="2"/>
        <v>0</v>
      </c>
    </row>
    <row r="88" spans="1:7" x14ac:dyDescent="0.3">
      <c r="A88" s="78">
        <v>1</v>
      </c>
      <c r="B88" s="149"/>
      <c r="C88" s="116" t="s">
        <v>425</v>
      </c>
      <c r="D88" s="116" t="s">
        <v>71</v>
      </c>
      <c r="E88" s="151" t="s">
        <v>426</v>
      </c>
      <c r="F88" s="356">
        <v>22.95</v>
      </c>
      <c r="G88" s="150">
        <f t="shared" si="2"/>
        <v>0</v>
      </c>
    </row>
    <row r="89" spans="1:7" x14ac:dyDescent="0.3">
      <c r="A89" s="78">
        <v>1</v>
      </c>
      <c r="B89" s="149"/>
      <c r="C89" s="78" t="s">
        <v>82</v>
      </c>
      <c r="D89" s="78" t="s">
        <v>70</v>
      </c>
      <c r="E89" s="87" t="s">
        <v>344</v>
      </c>
      <c r="F89" s="356">
        <v>34.24</v>
      </c>
      <c r="G89" s="150">
        <f t="shared" si="2"/>
        <v>0</v>
      </c>
    </row>
    <row r="90" spans="1:7" x14ac:dyDescent="0.3">
      <c r="A90" s="78">
        <v>1</v>
      </c>
      <c r="B90" s="149"/>
      <c r="C90" s="78" t="s">
        <v>83</v>
      </c>
      <c r="D90" s="78" t="s">
        <v>70</v>
      </c>
      <c r="E90" s="87" t="s">
        <v>345</v>
      </c>
      <c r="F90" s="356">
        <v>31.81</v>
      </c>
      <c r="G90" s="150">
        <f t="shared" si="2"/>
        <v>0</v>
      </c>
    </row>
    <row r="91" spans="1:7" x14ac:dyDescent="0.3">
      <c r="A91" s="78">
        <v>1</v>
      </c>
      <c r="B91" s="149"/>
      <c r="C91" s="78" t="s">
        <v>84</v>
      </c>
      <c r="D91" s="78" t="s">
        <v>70</v>
      </c>
      <c r="E91" s="87" t="s">
        <v>346</v>
      </c>
      <c r="F91" s="356">
        <v>11.95</v>
      </c>
      <c r="G91" s="150">
        <f t="shared" si="2"/>
        <v>0</v>
      </c>
    </row>
    <row r="92" spans="1:7" x14ac:dyDescent="0.3">
      <c r="A92" s="78">
        <v>1</v>
      </c>
      <c r="B92" s="149"/>
      <c r="C92" s="78" t="s">
        <v>427</v>
      </c>
      <c r="D92" s="78" t="s">
        <v>71</v>
      </c>
      <c r="E92" s="87" t="s">
        <v>428</v>
      </c>
      <c r="F92" s="356">
        <v>9.9499999999999993</v>
      </c>
      <c r="G92" s="150">
        <f t="shared" si="2"/>
        <v>0</v>
      </c>
    </row>
    <row r="93" spans="1:7" x14ac:dyDescent="0.3">
      <c r="A93" s="78">
        <v>1</v>
      </c>
      <c r="B93" s="149"/>
      <c r="C93" s="78" t="s">
        <v>429</v>
      </c>
      <c r="D93" s="78" t="s">
        <v>71</v>
      </c>
      <c r="E93" s="87" t="s">
        <v>430</v>
      </c>
      <c r="F93" s="356">
        <v>5.25</v>
      </c>
      <c r="G93" s="150">
        <f t="shared" si="2"/>
        <v>0</v>
      </c>
    </row>
    <row r="94" spans="1:7" x14ac:dyDescent="0.3">
      <c r="A94" s="78">
        <v>1</v>
      </c>
      <c r="B94" s="149"/>
      <c r="C94" s="78" t="s">
        <v>431</v>
      </c>
      <c r="D94" s="78" t="s">
        <v>71</v>
      </c>
      <c r="E94" s="87" t="s">
        <v>432</v>
      </c>
      <c r="F94" s="356">
        <v>9.9499999999999993</v>
      </c>
      <c r="G94" s="150">
        <f t="shared" si="2"/>
        <v>0</v>
      </c>
    </row>
    <row r="95" spans="1:7" x14ac:dyDescent="0.3">
      <c r="A95" s="78">
        <v>1</v>
      </c>
      <c r="B95" s="149"/>
      <c r="C95" s="78" t="s">
        <v>433</v>
      </c>
      <c r="D95" s="78" t="s">
        <v>71</v>
      </c>
      <c r="E95" s="87" t="s">
        <v>434</v>
      </c>
      <c r="F95" s="356">
        <v>9.9499999999999993</v>
      </c>
      <c r="G95" s="150">
        <f t="shared" si="2"/>
        <v>0</v>
      </c>
    </row>
    <row r="96" spans="1:7" x14ac:dyDescent="0.3">
      <c r="A96" s="78">
        <v>2</v>
      </c>
      <c r="B96" s="149"/>
      <c r="C96" s="78" t="s">
        <v>90</v>
      </c>
      <c r="D96" s="78" t="s">
        <v>56</v>
      </c>
      <c r="E96" s="87" t="s">
        <v>435</v>
      </c>
      <c r="F96" s="356">
        <v>6.42</v>
      </c>
      <c r="G96" s="150">
        <f t="shared" si="2"/>
        <v>0</v>
      </c>
    </row>
    <row r="97" spans="1:7" x14ac:dyDescent="0.3">
      <c r="A97" s="78">
        <v>2</v>
      </c>
      <c r="B97" s="149"/>
      <c r="C97" s="78" t="s">
        <v>91</v>
      </c>
      <c r="D97" s="78" t="s">
        <v>56</v>
      </c>
      <c r="E97" s="87" t="s">
        <v>436</v>
      </c>
      <c r="F97" s="356">
        <v>1.95</v>
      </c>
      <c r="G97" s="150">
        <f t="shared" si="2"/>
        <v>0</v>
      </c>
    </row>
    <row r="98" spans="1:7" x14ac:dyDescent="0.3">
      <c r="A98" s="78">
        <v>1</v>
      </c>
      <c r="B98" s="149"/>
      <c r="C98" s="78" t="s">
        <v>352</v>
      </c>
      <c r="D98" s="78" t="s">
        <v>70</v>
      </c>
      <c r="E98" s="87" t="s">
        <v>245</v>
      </c>
      <c r="F98" s="356">
        <v>38.729999999999997</v>
      </c>
      <c r="G98" s="150">
        <f t="shared" si="2"/>
        <v>0</v>
      </c>
    </row>
    <row r="99" spans="1:7" x14ac:dyDescent="0.3">
      <c r="A99" s="78">
        <v>1</v>
      </c>
      <c r="B99" s="149"/>
      <c r="C99" s="78" t="s">
        <v>437</v>
      </c>
      <c r="D99" s="78" t="s">
        <v>71</v>
      </c>
      <c r="E99" s="87" t="s">
        <v>438</v>
      </c>
      <c r="F99" s="356">
        <v>19.95</v>
      </c>
      <c r="G99" s="150">
        <f t="shared" si="2"/>
        <v>0</v>
      </c>
    </row>
    <row r="100" spans="1:7" x14ac:dyDescent="0.3">
      <c r="A100" s="78">
        <v>1</v>
      </c>
      <c r="B100" s="149"/>
      <c r="C100" s="78" t="s">
        <v>439</v>
      </c>
      <c r="D100" s="78" t="s">
        <v>71</v>
      </c>
      <c r="E100" s="87" t="s">
        <v>440</v>
      </c>
      <c r="F100" s="356">
        <v>19.95</v>
      </c>
      <c r="G100" s="150">
        <f t="shared" si="2"/>
        <v>0</v>
      </c>
    </row>
    <row r="101" spans="1:7" x14ac:dyDescent="0.3">
      <c r="A101" s="78">
        <v>1</v>
      </c>
      <c r="B101" s="149"/>
      <c r="C101" s="78" t="s">
        <v>441</v>
      </c>
      <c r="D101" s="78" t="s">
        <v>71</v>
      </c>
      <c r="E101" s="87" t="s">
        <v>442</v>
      </c>
      <c r="F101" s="356">
        <v>9.9499999999999993</v>
      </c>
      <c r="G101" s="150">
        <f t="shared" si="2"/>
        <v>0</v>
      </c>
    </row>
    <row r="102" spans="1:7" x14ac:dyDescent="0.3">
      <c r="A102" s="78">
        <v>10</v>
      </c>
      <c r="B102" s="149"/>
      <c r="C102" s="78" t="s">
        <v>96</v>
      </c>
      <c r="D102" s="78" t="s">
        <v>71</v>
      </c>
      <c r="E102" s="87" t="s">
        <v>357</v>
      </c>
      <c r="F102" s="356">
        <v>5.05</v>
      </c>
      <c r="G102" s="150">
        <f t="shared" si="2"/>
        <v>0</v>
      </c>
    </row>
    <row r="103" spans="1:7" x14ac:dyDescent="0.3">
      <c r="A103" s="78">
        <v>1</v>
      </c>
      <c r="B103" s="149"/>
      <c r="C103" s="78" t="s">
        <v>97</v>
      </c>
      <c r="D103" s="78" t="s">
        <v>56</v>
      </c>
      <c r="E103" s="87" t="s">
        <v>246</v>
      </c>
      <c r="F103" s="356">
        <v>3.86</v>
      </c>
      <c r="G103" s="150">
        <f t="shared" si="2"/>
        <v>0</v>
      </c>
    </row>
    <row r="104" spans="1:7" x14ac:dyDescent="0.3">
      <c r="A104" s="78">
        <v>1</v>
      </c>
      <c r="B104" s="149"/>
      <c r="C104" s="78" t="s">
        <v>98</v>
      </c>
      <c r="D104" s="78" t="s">
        <v>56</v>
      </c>
      <c r="E104" s="87" t="s">
        <v>443</v>
      </c>
      <c r="F104" s="356">
        <v>1.5</v>
      </c>
      <c r="G104" s="150">
        <f t="shared" si="2"/>
        <v>0</v>
      </c>
    </row>
    <row r="105" spans="1:7" x14ac:dyDescent="0.3">
      <c r="A105" s="78">
        <v>1</v>
      </c>
      <c r="B105" s="149"/>
      <c r="C105" s="78" t="s">
        <v>444</v>
      </c>
      <c r="D105" s="78" t="s">
        <v>71</v>
      </c>
      <c r="E105" s="87" t="s">
        <v>445</v>
      </c>
      <c r="F105" s="356">
        <v>9.9499999999999993</v>
      </c>
      <c r="G105" s="150">
        <f t="shared" si="2"/>
        <v>0</v>
      </c>
    </row>
    <row r="106" spans="1:7" x14ac:dyDescent="0.3">
      <c r="A106" s="78">
        <v>1</v>
      </c>
      <c r="B106" s="149"/>
      <c r="C106" s="78" t="s">
        <v>446</v>
      </c>
      <c r="D106" s="78" t="s">
        <v>71</v>
      </c>
      <c r="E106" s="87" t="s">
        <v>447</v>
      </c>
      <c r="F106" s="356">
        <v>15.95</v>
      </c>
      <c r="G106" s="150">
        <f t="shared" si="2"/>
        <v>0</v>
      </c>
    </row>
    <row r="107" spans="1:7" x14ac:dyDescent="0.3">
      <c r="A107" s="78">
        <v>1</v>
      </c>
      <c r="B107" s="149"/>
      <c r="C107" s="78" t="s">
        <v>448</v>
      </c>
      <c r="D107" s="78" t="s">
        <v>71</v>
      </c>
      <c r="E107" s="151" t="s">
        <v>449</v>
      </c>
      <c r="F107" s="356">
        <v>15.95</v>
      </c>
      <c r="G107" s="150">
        <f t="shared" si="2"/>
        <v>0</v>
      </c>
    </row>
    <row r="108" spans="1:7" x14ac:dyDescent="0.3">
      <c r="A108" s="25">
        <v>1</v>
      </c>
      <c r="B108" s="149"/>
      <c r="C108" s="78" t="s">
        <v>482</v>
      </c>
      <c r="D108" s="25" t="s">
        <v>71</v>
      </c>
      <c r="E108" s="18" t="s">
        <v>479</v>
      </c>
      <c r="F108" s="356">
        <v>13.84</v>
      </c>
      <c r="G108" s="35">
        <f t="shared" si="2"/>
        <v>0</v>
      </c>
    </row>
    <row r="109" spans="1:7" ht="17.399999999999999" x14ac:dyDescent="0.3">
      <c r="A109" s="270" t="s">
        <v>27</v>
      </c>
      <c r="B109" s="271"/>
      <c r="C109" s="271"/>
      <c r="D109" s="271"/>
      <c r="E109" s="271"/>
      <c r="F109" s="272"/>
      <c r="G109" s="5">
        <f>SUM(G76:G108)</f>
        <v>0</v>
      </c>
    </row>
    <row r="110" spans="1:7" x14ac:dyDescent="0.3">
      <c r="A110" s="273"/>
      <c r="B110" s="274"/>
      <c r="C110" s="274"/>
      <c r="D110" s="274"/>
      <c r="E110" s="274"/>
      <c r="F110" s="274"/>
      <c r="G110" s="275"/>
    </row>
    <row r="111" spans="1:7" ht="17.399999999999999" x14ac:dyDescent="0.3">
      <c r="A111" s="270" t="s">
        <v>53</v>
      </c>
      <c r="B111" s="271"/>
      <c r="C111" s="271"/>
      <c r="D111" s="271"/>
      <c r="E111" s="271"/>
      <c r="F111" s="272"/>
      <c r="G111" s="5">
        <f>G74+G109</f>
        <v>0</v>
      </c>
    </row>
    <row r="112" spans="1:7" ht="17.399999999999999" x14ac:dyDescent="0.3">
      <c r="A112" s="276" t="s">
        <v>54</v>
      </c>
      <c r="B112" s="277"/>
      <c r="C112" s="277"/>
      <c r="D112" s="277"/>
      <c r="E112" s="277"/>
      <c r="F112" s="278"/>
      <c r="G112" s="6">
        <f>G111*0.12</f>
        <v>0</v>
      </c>
    </row>
    <row r="113" spans="1:7" ht="17.399999999999999" x14ac:dyDescent="0.3">
      <c r="A113" s="270" t="s">
        <v>55</v>
      </c>
      <c r="B113" s="271"/>
      <c r="C113" s="271"/>
      <c r="D113" s="271"/>
      <c r="E113" s="271"/>
      <c r="F113" s="272"/>
      <c r="G113" s="6">
        <f>SUM(G111:G112)</f>
        <v>0</v>
      </c>
    </row>
  </sheetData>
  <sheetProtection algorithmName="SHA-512" hashValue="cOKceOkTUFQOWO7Y4TsomLzjdLIHVkaEIOxXlEp/Lj9ez04AQsW8AUYpFNuGgePk2zG1PcnHKj/78Cl+x5tQfw==" saltValue="nj1gvAqRCyOj+H54gXunWQ==" spinCount="100000" sheet="1" objects="1" scenarios="1"/>
  <mergeCells count="19">
    <mergeCell ref="A74:F74"/>
    <mergeCell ref="A75:G75"/>
    <mergeCell ref="A109:F109"/>
    <mergeCell ref="A110:G110"/>
    <mergeCell ref="A113:F113"/>
    <mergeCell ref="A111:F111"/>
    <mergeCell ref="A112:F112"/>
    <mergeCell ref="A1:G1"/>
    <mergeCell ref="A2:G2"/>
    <mergeCell ref="A3:G3"/>
    <mergeCell ref="A7:F7"/>
    <mergeCell ref="A8:G8"/>
    <mergeCell ref="A71:G71"/>
    <mergeCell ref="A68:F68"/>
    <mergeCell ref="A4:G4"/>
    <mergeCell ref="A64:F64"/>
    <mergeCell ref="A66:F66"/>
    <mergeCell ref="A65:G65"/>
    <mergeCell ref="A67:F67"/>
  </mergeCells>
  <hyperlinks>
    <hyperlink ref="A1" r:id="rId1" display="http://www.lab-aids.com/catalog.php?item=case"/>
    <hyperlink ref="A1:G1" r:id="rId2" display="https://lab-aids.com/high-school-curriculum/curriculum-for-agricultural-science-education-case"/>
  </hyperlinks>
  <pageMargins left="0.7" right="0.7" top="0.75" bottom="0.75" header="0.3" footer="0.3"/>
  <pageSetup scale="67" fitToHeight="2" orientation="portrait" r:id="rId3"/>
  <headerFooter>
    <oddFooter>&amp;CCurriculum for Agricultural Science Education © 2019 ASP – Lab-Aids – 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Layout" zoomScaleNormal="100" workbookViewId="0">
      <selection activeCell="A2" sqref="A2:H2"/>
    </sheetView>
  </sheetViews>
  <sheetFormatPr defaultColWidth="9.109375" defaultRowHeight="14.4" x14ac:dyDescent="0.3"/>
  <cols>
    <col min="1" max="1" width="13.88671875" style="2" customWidth="1"/>
    <col min="2" max="7" width="13.6640625" style="2" customWidth="1"/>
    <col min="8" max="8" width="17.6640625" style="2" customWidth="1"/>
    <col min="9" max="9" width="9.109375" style="2"/>
    <col min="10" max="10" width="13" style="2" customWidth="1"/>
    <col min="11" max="17" width="9.109375" style="2"/>
    <col min="18" max="18" width="9.109375" style="2" customWidth="1"/>
    <col min="19" max="16384" width="9.109375" style="2"/>
  </cols>
  <sheetData>
    <row r="1" spans="1:10" ht="67.5" customHeight="1" x14ac:dyDescent="0.3">
      <c r="A1" s="294"/>
      <c r="B1" s="222"/>
      <c r="C1" s="222"/>
      <c r="D1" s="222"/>
      <c r="E1" s="222"/>
      <c r="F1" s="222"/>
      <c r="G1" s="222"/>
    </row>
    <row r="2" spans="1:10" s="27" customFormat="1" ht="41.1" customHeight="1" x14ac:dyDescent="0.3">
      <c r="A2" s="299" t="s">
        <v>692</v>
      </c>
      <c r="B2" s="299"/>
      <c r="C2" s="299"/>
      <c r="D2" s="299"/>
      <c r="E2" s="299"/>
      <c r="F2" s="299"/>
      <c r="G2" s="299"/>
      <c r="H2" s="299"/>
      <c r="I2" s="38"/>
    </row>
    <row r="3" spans="1:10" ht="72" customHeight="1" thickBot="1" x14ac:dyDescent="0.35">
      <c r="A3" s="302" t="s">
        <v>200</v>
      </c>
      <c r="B3" s="302"/>
      <c r="C3" s="302"/>
      <c r="D3" s="302"/>
      <c r="E3" s="302"/>
      <c r="F3" s="302"/>
      <c r="G3" s="302"/>
      <c r="H3" s="302"/>
      <c r="I3" s="203"/>
      <c r="J3" s="203"/>
    </row>
    <row r="4" spans="1:10" ht="15.9" customHeight="1" thickBot="1" x14ac:dyDescent="0.35">
      <c r="A4" s="370" t="s">
        <v>701</v>
      </c>
      <c r="B4" s="371"/>
      <c r="C4" s="371"/>
      <c r="D4" s="372"/>
      <c r="E4" s="389" t="s">
        <v>722</v>
      </c>
      <c r="F4" s="390"/>
      <c r="G4" s="390"/>
      <c r="H4" s="390"/>
    </row>
    <row r="5" spans="1:10" ht="14.4" customHeight="1" x14ac:dyDescent="0.3">
      <c r="A5" s="295"/>
      <c r="B5" s="200" t="s">
        <v>568</v>
      </c>
      <c r="C5" s="200" t="s">
        <v>568</v>
      </c>
      <c r="D5" s="297" t="s">
        <v>333</v>
      </c>
      <c r="E5" s="382" t="s">
        <v>720</v>
      </c>
      <c r="F5" s="383"/>
      <c r="G5" s="383"/>
      <c r="H5" s="383"/>
    </row>
    <row r="6" spans="1:10" ht="87.6" customHeight="1" thickBot="1" x14ac:dyDescent="0.35">
      <c r="A6" s="296"/>
      <c r="B6" s="201" t="s">
        <v>569</v>
      </c>
      <c r="C6" s="201" t="s">
        <v>330</v>
      </c>
      <c r="D6" s="298"/>
      <c r="E6" s="382"/>
      <c r="F6" s="383"/>
      <c r="G6" s="383"/>
      <c r="H6" s="383"/>
    </row>
    <row r="7" spans="1:10" ht="45.6" customHeight="1" x14ac:dyDescent="0.3">
      <c r="A7" s="291" t="s">
        <v>199</v>
      </c>
      <c r="B7" s="177" t="s">
        <v>697</v>
      </c>
      <c r="C7" s="177" t="s">
        <v>698</v>
      </c>
      <c r="D7" s="177" t="s">
        <v>697</v>
      </c>
      <c r="E7" s="382"/>
      <c r="F7" s="383"/>
      <c r="G7" s="383"/>
      <c r="H7" s="383"/>
    </row>
    <row r="8" spans="1:10" ht="47.4" customHeight="1" thickBot="1" x14ac:dyDescent="0.35">
      <c r="A8" s="292"/>
      <c r="B8" s="357" t="s">
        <v>699</v>
      </c>
      <c r="C8" s="357" t="s">
        <v>700</v>
      </c>
      <c r="D8" s="357" t="s">
        <v>699</v>
      </c>
      <c r="E8" s="382"/>
      <c r="F8" s="383"/>
      <c r="G8" s="383"/>
      <c r="H8" s="383"/>
    </row>
    <row r="9" spans="1:10" ht="13.2" customHeight="1" x14ac:dyDescent="0.3">
      <c r="A9" s="209"/>
      <c r="B9" s="208"/>
      <c r="C9" s="208"/>
      <c r="D9" s="208"/>
      <c r="E9" s="378"/>
      <c r="F9" s="378"/>
      <c r="G9" s="378"/>
    </row>
    <row r="10" spans="1:10" ht="31.5" customHeight="1" x14ac:dyDescent="0.3">
      <c r="A10" s="293" t="s">
        <v>570</v>
      </c>
      <c r="B10" s="300"/>
      <c r="C10" s="300"/>
      <c r="D10" s="300"/>
      <c r="E10" s="300"/>
      <c r="F10" s="300"/>
      <c r="G10" s="300"/>
      <c r="H10" s="300"/>
    </row>
    <row r="11" spans="1:10" ht="47.4" customHeight="1" thickBot="1" x14ac:dyDescent="0.35">
      <c r="A11" s="293" t="s">
        <v>714</v>
      </c>
      <c r="B11" s="293"/>
      <c r="C11" s="293"/>
      <c r="D11" s="293"/>
      <c r="E11" s="293"/>
      <c r="F11" s="293"/>
      <c r="G11" s="293"/>
      <c r="H11" s="293"/>
    </row>
    <row r="12" spans="1:10" ht="15.6" customHeight="1" thickBot="1" x14ac:dyDescent="0.35">
      <c r="A12" s="373" t="s">
        <v>702</v>
      </c>
      <c r="B12" s="374"/>
      <c r="C12" s="374"/>
      <c r="D12" s="374"/>
      <c r="E12" s="374"/>
      <c r="F12" s="375"/>
      <c r="G12" s="377"/>
      <c r="H12" s="376"/>
    </row>
    <row r="13" spans="1:10" ht="49.8" customHeight="1" x14ac:dyDescent="0.3">
      <c r="A13" s="207"/>
      <c r="B13" s="358" t="s">
        <v>568</v>
      </c>
      <c r="C13" s="358" t="s">
        <v>703</v>
      </c>
      <c r="D13" s="358" t="s">
        <v>704</v>
      </c>
      <c r="E13" s="359" t="s">
        <v>705</v>
      </c>
      <c r="F13" s="379" t="s">
        <v>706</v>
      </c>
    </row>
    <row r="14" spans="1:10" ht="31.5" customHeight="1" x14ac:dyDescent="0.3">
      <c r="A14" s="303"/>
      <c r="B14" s="360"/>
      <c r="C14" s="361" t="s">
        <v>715</v>
      </c>
      <c r="D14" s="361" t="s">
        <v>716</v>
      </c>
      <c r="E14" s="362" t="s">
        <v>717</v>
      </c>
      <c r="F14" s="362" t="s">
        <v>718</v>
      </c>
    </row>
    <row r="15" spans="1:10" ht="31.5" customHeight="1" x14ac:dyDescent="0.3">
      <c r="A15" s="303"/>
      <c r="B15" s="363" t="s">
        <v>707</v>
      </c>
      <c r="C15" s="364"/>
      <c r="D15" s="364"/>
      <c r="E15" s="362"/>
      <c r="F15" s="362"/>
    </row>
    <row r="16" spans="1:10" ht="45" customHeight="1" thickBot="1" x14ac:dyDescent="0.35">
      <c r="A16" s="296"/>
      <c r="B16" s="365" t="s">
        <v>719</v>
      </c>
      <c r="C16" s="366"/>
      <c r="D16" s="366"/>
      <c r="E16" s="367"/>
      <c r="F16" s="367"/>
    </row>
    <row r="17" spans="1:8" ht="31.5" customHeight="1" x14ac:dyDescent="0.3">
      <c r="A17" s="291" t="s">
        <v>567</v>
      </c>
      <c r="B17" s="358" t="s">
        <v>697</v>
      </c>
      <c r="C17" s="358" t="s">
        <v>697</v>
      </c>
      <c r="D17" s="368" t="s">
        <v>708</v>
      </c>
      <c r="E17" s="368" t="s">
        <v>709</v>
      </c>
      <c r="F17" s="380" t="s">
        <v>710</v>
      </c>
    </row>
    <row r="18" spans="1:8" ht="31.5" customHeight="1" thickBot="1" x14ac:dyDescent="0.35">
      <c r="A18" s="292"/>
      <c r="B18" s="369" t="s">
        <v>699</v>
      </c>
      <c r="C18" s="369" t="s">
        <v>699</v>
      </c>
      <c r="D18" s="369" t="s">
        <v>711</v>
      </c>
      <c r="E18" s="369" t="s">
        <v>712</v>
      </c>
      <c r="F18" s="381" t="s">
        <v>713</v>
      </c>
    </row>
    <row r="19" spans="1:8" ht="45.6" customHeight="1" x14ac:dyDescent="0.3">
      <c r="A19" s="301" t="s">
        <v>203</v>
      </c>
      <c r="B19" s="301"/>
      <c r="C19" s="301"/>
      <c r="D19" s="301"/>
      <c r="E19" s="301"/>
      <c r="F19" s="301"/>
      <c r="G19" s="301"/>
      <c r="H19" s="57"/>
    </row>
    <row r="20" spans="1:8" ht="43.8" customHeight="1" x14ac:dyDescent="0.3">
      <c r="A20" s="384" t="s">
        <v>721</v>
      </c>
      <c r="B20" s="384"/>
      <c r="C20" s="385"/>
      <c r="D20" s="385"/>
      <c r="E20" s="385"/>
      <c r="F20" s="385"/>
      <c r="G20" s="385"/>
    </row>
    <row r="21" spans="1:8" ht="15.6" x14ac:dyDescent="0.3">
      <c r="A21" s="386" t="s">
        <v>260</v>
      </c>
      <c r="B21" s="387"/>
      <c r="C21" s="387"/>
      <c r="D21" s="387"/>
      <c r="E21" s="387"/>
      <c r="F21" s="387"/>
      <c r="G21" s="387"/>
    </row>
    <row r="22" spans="1:8" ht="15.6" x14ac:dyDescent="0.3">
      <c r="A22" s="388"/>
      <c r="B22" s="388"/>
      <c r="C22" s="388"/>
      <c r="D22" s="388"/>
      <c r="E22" s="388"/>
      <c r="F22" s="388"/>
      <c r="G22" s="388"/>
    </row>
  </sheetData>
  <sheetProtection algorithmName="SHA-512" hashValue="erIMc+edxwKXlFAh24Ax1zqyoUYRGHjxpNaJ2GHPhDqtEFMgcbeDsN4oP5atFTVrkHjm17S+bb/Ok/vrM0aCvQ==" saltValue="wznU4rc6GtGlSiWXuOoh7g==" spinCount="100000" sheet="1" objects="1" scenarios="1"/>
  <mergeCells count="22">
    <mergeCell ref="A21:G21"/>
    <mergeCell ref="A19:G19"/>
    <mergeCell ref="A20:G20"/>
    <mergeCell ref="C14:C16"/>
    <mergeCell ref="D14:D16"/>
    <mergeCell ref="E14:E16"/>
    <mergeCell ref="F14:F16"/>
    <mergeCell ref="A14:A16"/>
    <mergeCell ref="A4:D4"/>
    <mergeCell ref="A12:F12"/>
    <mergeCell ref="G12:H12"/>
    <mergeCell ref="E5:H8"/>
    <mergeCell ref="A17:A18"/>
    <mergeCell ref="A11:H11"/>
    <mergeCell ref="A1:G1"/>
    <mergeCell ref="A7:A8"/>
    <mergeCell ref="A5:A6"/>
    <mergeCell ref="D5:D6"/>
    <mergeCell ref="A10:H10"/>
    <mergeCell ref="E4:H4"/>
    <mergeCell ref="A3:H3"/>
    <mergeCell ref="A2:H2"/>
  </mergeCells>
  <hyperlinks>
    <hyperlink ref="A21" r:id="rId1" display="CASE Store"/>
    <hyperlink ref="A21:G21" r:id="rId2" display="CASE Store."/>
  </hyperlinks>
  <printOptions horizontalCentered="1" verticalCentered="1"/>
  <pageMargins left="0.2" right="0.25" top="0.75" bottom="0.75" header="0.3" footer="0.3"/>
  <pageSetup scale="82" orientation="portrait" r:id="rId3"/>
  <headerFooter>
    <oddFooter>&amp;CCurriculum for Agricultural Science Education © 2019 ASP – Newbyte – Page &amp;P</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9"/>
  <sheetViews>
    <sheetView showGridLines="0" view="pageLayout" zoomScaleNormal="100" workbookViewId="0">
      <selection activeCell="A2" sqref="A2:F2"/>
    </sheetView>
  </sheetViews>
  <sheetFormatPr defaultColWidth="8.6640625" defaultRowHeight="13.8" x14ac:dyDescent="0.25"/>
  <cols>
    <col min="1" max="1" width="14.109375" style="202" customWidth="1"/>
    <col min="2" max="2" width="8.33203125" style="202" customWidth="1"/>
    <col min="3" max="3" width="11.5546875" style="27" customWidth="1"/>
    <col min="4" max="4" width="37.88671875" style="27" customWidth="1"/>
    <col min="5" max="5" width="13.6640625" style="27" customWidth="1"/>
    <col min="6" max="6" width="13.88671875" style="27" customWidth="1"/>
    <col min="7" max="251" width="9.109375" style="27" customWidth="1"/>
    <col min="252" max="252" width="8.33203125" style="27" customWidth="1"/>
    <col min="253" max="16384" width="8.6640625" style="27"/>
  </cols>
  <sheetData>
    <row r="1" spans="1:7" ht="94.5" customHeight="1" x14ac:dyDescent="0.3">
      <c r="A1" s="304"/>
      <c r="B1" s="304"/>
      <c r="C1" s="294"/>
      <c r="D1" s="294"/>
      <c r="E1" s="294"/>
      <c r="F1" s="294"/>
    </row>
    <row r="2" spans="1:7" ht="38.25" customHeight="1" x14ac:dyDescent="0.25">
      <c r="A2" s="317" t="s">
        <v>693</v>
      </c>
      <c r="B2" s="317"/>
      <c r="C2" s="318"/>
      <c r="D2" s="318"/>
      <c r="E2" s="318"/>
      <c r="F2" s="318"/>
    </row>
    <row r="3" spans="1:7" ht="66" customHeight="1" x14ac:dyDescent="0.3">
      <c r="A3" s="315" t="s">
        <v>204</v>
      </c>
      <c r="B3" s="315"/>
      <c r="C3" s="316"/>
      <c r="D3" s="316"/>
      <c r="E3" s="316"/>
      <c r="F3" s="316"/>
    </row>
    <row r="4" spans="1:7" s="41" customFormat="1" ht="38.25" customHeight="1" x14ac:dyDescent="0.25">
      <c r="A4" s="12" t="s">
        <v>8</v>
      </c>
      <c r="B4" s="12" t="s">
        <v>9</v>
      </c>
      <c r="C4" s="3" t="s">
        <v>10</v>
      </c>
      <c r="D4" s="3" t="s">
        <v>12</v>
      </c>
      <c r="E4" s="3" t="s">
        <v>254</v>
      </c>
      <c r="F4" s="3" t="s">
        <v>256</v>
      </c>
      <c r="G4" s="31"/>
    </row>
    <row r="5" spans="1:7" s="41" customFormat="1" x14ac:dyDescent="0.25">
      <c r="A5" s="14">
        <v>10</v>
      </c>
      <c r="B5" s="80"/>
      <c r="C5" s="92" t="s">
        <v>307</v>
      </c>
      <c r="D5" s="101" t="s">
        <v>306</v>
      </c>
      <c r="E5" s="173">
        <v>329</v>
      </c>
      <c r="F5" s="84">
        <f t="shared" ref="F5:F23" si="0">SUM(B5*E5)</f>
        <v>0</v>
      </c>
      <c r="G5" s="31"/>
    </row>
    <row r="6" spans="1:7" s="41" customFormat="1" ht="14.25" customHeight="1" x14ac:dyDescent="0.25">
      <c r="A6" s="14">
        <v>10</v>
      </c>
      <c r="B6" s="80"/>
      <c r="C6" s="92" t="s">
        <v>226</v>
      </c>
      <c r="D6" s="101" t="s">
        <v>458</v>
      </c>
      <c r="E6" s="173">
        <v>269</v>
      </c>
      <c r="F6" s="84">
        <f t="shared" si="0"/>
        <v>0</v>
      </c>
      <c r="G6" s="31"/>
    </row>
    <row r="7" spans="1:7" s="41" customFormat="1" ht="14.25" customHeight="1" x14ac:dyDescent="0.25">
      <c r="A7" s="14">
        <v>10</v>
      </c>
      <c r="B7" s="80"/>
      <c r="C7" s="92" t="s">
        <v>456</v>
      </c>
      <c r="D7" s="101" t="s">
        <v>457</v>
      </c>
      <c r="E7" s="173">
        <v>5</v>
      </c>
      <c r="F7" s="84">
        <f t="shared" si="0"/>
        <v>0</v>
      </c>
      <c r="G7" s="31"/>
    </row>
    <row r="8" spans="1:7" s="41" customFormat="1" x14ac:dyDescent="0.25">
      <c r="A8" s="14">
        <v>10</v>
      </c>
      <c r="B8" s="80"/>
      <c r="C8" s="174" t="s">
        <v>230</v>
      </c>
      <c r="D8" s="101" t="s">
        <v>106</v>
      </c>
      <c r="E8" s="173">
        <v>109</v>
      </c>
      <c r="F8" s="84">
        <f t="shared" si="0"/>
        <v>0</v>
      </c>
      <c r="G8" s="31"/>
    </row>
    <row r="9" spans="1:7" s="41" customFormat="1" ht="14.25" customHeight="1" x14ac:dyDescent="0.25">
      <c r="A9" s="14">
        <v>10</v>
      </c>
      <c r="B9" s="80"/>
      <c r="C9" s="92" t="s">
        <v>227</v>
      </c>
      <c r="D9" s="101" t="s">
        <v>107</v>
      </c>
      <c r="E9" s="173">
        <v>99</v>
      </c>
      <c r="F9" s="84">
        <f t="shared" si="0"/>
        <v>0</v>
      </c>
      <c r="G9" s="31"/>
    </row>
    <row r="10" spans="1:7" s="41" customFormat="1" x14ac:dyDescent="0.25">
      <c r="A10" s="14">
        <v>10</v>
      </c>
      <c r="B10" s="80"/>
      <c r="C10" s="92" t="s">
        <v>228</v>
      </c>
      <c r="D10" s="101" t="s">
        <v>108</v>
      </c>
      <c r="E10" s="173">
        <v>219</v>
      </c>
      <c r="F10" s="84">
        <f t="shared" si="0"/>
        <v>0</v>
      </c>
      <c r="G10" s="31"/>
    </row>
    <row r="11" spans="1:7" s="41" customFormat="1" x14ac:dyDescent="0.25">
      <c r="A11" s="14">
        <v>10</v>
      </c>
      <c r="B11" s="80"/>
      <c r="C11" s="92" t="s">
        <v>229</v>
      </c>
      <c r="D11" s="101" t="s">
        <v>111</v>
      </c>
      <c r="E11" s="173">
        <v>89</v>
      </c>
      <c r="F11" s="84">
        <f t="shared" si="0"/>
        <v>0</v>
      </c>
      <c r="G11" s="31"/>
    </row>
    <row r="12" spans="1:7" s="41" customFormat="1" ht="15" customHeight="1" x14ac:dyDescent="0.25">
      <c r="A12" s="14">
        <v>10</v>
      </c>
      <c r="B12" s="80"/>
      <c r="C12" s="92" t="s">
        <v>231</v>
      </c>
      <c r="D12" s="101" t="s">
        <v>450</v>
      </c>
      <c r="E12" s="173">
        <v>99</v>
      </c>
      <c r="F12" s="84">
        <f t="shared" si="0"/>
        <v>0</v>
      </c>
      <c r="G12" s="31"/>
    </row>
    <row r="13" spans="1:7" s="31" customFormat="1" ht="15.75" customHeight="1" x14ac:dyDescent="0.25">
      <c r="A13" s="14">
        <v>1</v>
      </c>
      <c r="B13" s="80"/>
      <c r="C13" s="92" t="s">
        <v>489</v>
      </c>
      <c r="D13" s="101" t="s">
        <v>490</v>
      </c>
      <c r="E13" s="173">
        <v>29</v>
      </c>
      <c r="F13" s="84">
        <f t="shared" si="0"/>
        <v>0</v>
      </c>
    </row>
    <row r="14" spans="1:7" s="31" customFormat="1" x14ac:dyDescent="0.25">
      <c r="A14" s="14">
        <v>1</v>
      </c>
      <c r="B14" s="80"/>
      <c r="C14" s="92" t="s">
        <v>459</v>
      </c>
      <c r="D14" s="101" t="s">
        <v>460</v>
      </c>
      <c r="E14" s="173">
        <v>18</v>
      </c>
      <c r="F14" s="84">
        <f t="shared" si="0"/>
        <v>0</v>
      </c>
    </row>
    <row r="15" spans="1:7" s="41" customFormat="1" x14ac:dyDescent="0.25">
      <c r="A15" s="14">
        <v>20</v>
      </c>
      <c r="B15" s="80"/>
      <c r="C15" s="92" t="s">
        <v>232</v>
      </c>
      <c r="D15" s="101" t="s">
        <v>109</v>
      </c>
      <c r="E15" s="173">
        <v>29</v>
      </c>
      <c r="F15" s="84">
        <f t="shared" si="0"/>
        <v>0</v>
      </c>
      <c r="G15" s="31"/>
    </row>
    <row r="16" spans="1:7" s="41" customFormat="1" ht="15" customHeight="1" x14ac:dyDescent="0.25">
      <c r="A16" s="14">
        <v>1</v>
      </c>
      <c r="B16" s="80"/>
      <c r="C16" s="25" t="s">
        <v>572</v>
      </c>
      <c r="D16" s="18" t="s">
        <v>573</v>
      </c>
      <c r="E16" s="173">
        <v>399</v>
      </c>
      <c r="F16" s="84">
        <f t="shared" si="0"/>
        <v>0</v>
      </c>
      <c r="G16" s="31"/>
    </row>
    <row r="17" spans="1:7" s="41" customFormat="1" ht="15" customHeight="1" x14ac:dyDescent="0.25">
      <c r="A17" s="88">
        <v>1</v>
      </c>
      <c r="B17" s="81"/>
      <c r="C17" s="179" t="s">
        <v>574</v>
      </c>
      <c r="D17" s="85" t="s">
        <v>575</v>
      </c>
      <c r="E17" s="173">
        <v>74</v>
      </c>
      <c r="F17" s="84">
        <f t="shared" si="0"/>
        <v>0</v>
      </c>
      <c r="G17" s="31"/>
    </row>
    <row r="18" spans="1:7" s="41" customFormat="1" x14ac:dyDescent="0.25">
      <c r="A18" s="86">
        <v>10</v>
      </c>
      <c r="B18" s="82"/>
      <c r="C18" s="153" t="s">
        <v>233</v>
      </c>
      <c r="D18" s="175" t="s">
        <v>234</v>
      </c>
      <c r="E18" s="173">
        <v>5</v>
      </c>
      <c r="F18" s="84">
        <f t="shared" si="0"/>
        <v>0</v>
      </c>
      <c r="G18" s="31"/>
    </row>
    <row r="19" spans="1:7" s="41" customFormat="1" x14ac:dyDescent="0.25">
      <c r="A19" s="86" t="s">
        <v>253</v>
      </c>
      <c r="B19" s="82"/>
      <c r="C19" s="153" t="s">
        <v>370</v>
      </c>
      <c r="D19" s="175" t="s">
        <v>371</v>
      </c>
      <c r="E19" s="173">
        <v>79</v>
      </c>
      <c r="F19" s="84">
        <f t="shared" si="0"/>
        <v>0</v>
      </c>
      <c r="G19" s="31"/>
    </row>
    <row r="20" spans="1:7" s="41" customFormat="1" ht="39.6" x14ac:dyDescent="0.25">
      <c r="A20" s="78" t="s">
        <v>253</v>
      </c>
      <c r="B20" s="136"/>
      <c r="C20" s="153" t="s">
        <v>368</v>
      </c>
      <c r="D20" s="175" t="s">
        <v>369</v>
      </c>
      <c r="E20" s="173">
        <v>299</v>
      </c>
      <c r="F20" s="137">
        <f t="shared" si="0"/>
        <v>0</v>
      </c>
      <c r="G20" s="31"/>
    </row>
    <row r="21" spans="1:7" s="41" customFormat="1" x14ac:dyDescent="0.25">
      <c r="A21" s="78" t="s">
        <v>253</v>
      </c>
      <c r="B21" s="136"/>
      <c r="C21" s="153" t="s">
        <v>492</v>
      </c>
      <c r="D21" s="175" t="s">
        <v>493</v>
      </c>
      <c r="E21" s="173">
        <v>249</v>
      </c>
      <c r="F21" s="137">
        <f t="shared" si="0"/>
        <v>0</v>
      </c>
      <c r="G21" s="31"/>
    </row>
    <row r="22" spans="1:7" s="41" customFormat="1" x14ac:dyDescent="0.25">
      <c r="A22" s="78" t="s">
        <v>253</v>
      </c>
      <c r="B22" s="136"/>
      <c r="C22" s="153" t="s">
        <v>494</v>
      </c>
      <c r="D22" s="175" t="s">
        <v>495</v>
      </c>
      <c r="E22" s="173">
        <v>249</v>
      </c>
      <c r="F22" s="137">
        <f t="shared" si="0"/>
        <v>0</v>
      </c>
      <c r="G22" s="31"/>
    </row>
    <row r="23" spans="1:7" x14ac:dyDescent="0.25">
      <c r="A23" s="70" t="s">
        <v>253</v>
      </c>
      <c r="B23" s="83"/>
      <c r="C23" s="176" t="s">
        <v>488</v>
      </c>
      <c r="D23" s="174" t="s">
        <v>332</v>
      </c>
      <c r="E23" s="173">
        <v>129</v>
      </c>
      <c r="F23" s="84">
        <f t="shared" si="0"/>
        <v>0</v>
      </c>
    </row>
    <row r="24" spans="1:7" x14ac:dyDescent="0.25">
      <c r="A24" s="33"/>
      <c r="B24" s="33"/>
      <c r="C24" s="33"/>
      <c r="D24" s="10"/>
      <c r="E24" s="58"/>
    </row>
    <row r="25" spans="1:7" ht="16.8" x14ac:dyDescent="0.3">
      <c r="A25" s="305" t="s">
        <v>27</v>
      </c>
      <c r="B25" s="306"/>
      <c r="C25" s="306"/>
      <c r="D25" s="306"/>
      <c r="E25" s="307"/>
      <c r="F25" s="67">
        <f>SUM(F5:F23)</f>
        <v>0</v>
      </c>
    </row>
    <row r="26" spans="1:7" ht="17.399999999999999" x14ac:dyDescent="0.3">
      <c r="A26" s="270" t="s">
        <v>257</v>
      </c>
      <c r="B26" s="308"/>
      <c r="C26" s="308"/>
      <c r="D26" s="308"/>
      <c r="E26" s="309"/>
      <c r="F26" s="68">
        <f>(F25*0.03)</f>
        <v>0</v>
      </c>
    </row>
    <row r="27" spans="1:7" ht="17.399999999999999" x14ac:dyDescent="0.3">
      <c r="A27" s="276" t="s">
        <v>54</v>
      </c>
      <c r="B27" s="310"/>
      <c r="C27" s="310"/>
      <c r="D27" s="310"/>
      <c r="E27" s="311"/>
      <c r="F27" s="69">
        <f>F25*0.02</f>
        <v>0</v>
      </c>
    </row>
    <row r="28" spans="1:7" ht="17.399999999999999" x14ac:dyDescent="0.3">
      <c r="A28" s="270" t="s">
        <v>55</v>
      </c>
      <c r="B28" s="310"/>
      <c r="C28" s="310"/>
      <c r="D28" s="310"/>
      <c r="E28" s="311"/>
      <c r="F28" s="69">
        <f>F25-F26+F27</f>
        <v>0</v>
      </c>
    </row>
    <row r="29" spans="1:7" ht="69" customHeight="1" x14ac:dyDescent="0.3">
      <c r="A29" s="314" t="s">
        <v>311</v>
      </c>
      <c r="B29" s="314"/>
      <c r="C29" s="314"/>
      <c r="D29" s="314"/>
      <c r="E29" s="314"/>
      <c r="F29" s="314"/>
    </row>
    <row r="30" spans="1:7" ht="17.399999999999999" x14ac:dyDescent="0.3">
      <c r="A30" s="312" t="s">
        <v>260</v>
      </c>
      <c r="B30" s="313"/>
      <c r="C30" s="313"/>
      <c r="D30" s="313"/>
      <c r="E30" s="313"/>
      <c r="F30" s="313"/>
    </row>
    <row r="31" spans="1:7" x14ac:dyDescent="0.25">
      <c r="A31" s="27"/>
      <c r="B31" s="27"/>
      <c r="C31" s="39"/>
    </row>
    <row r="32" spans="1:7" x14ac:dyDescent="0.25">
      <c r="A32" s="27"/>
      <c r="B32" s="27"/>
      <c r="C32" s="39"/>
    </row>
    <row r="33" spans="1:3" x14ac:dyDescent="0.25">
      <c r="A33" s="27"/>
      <c r="B33" s="27"/>
      <c r="C33" s="39"/>
    </row>
    <row r="34" spans="1:3" x14ac:dyDescent="0.25">
      <c r="A34" s="27"/>
      <c r="B34" s="27"/>
      <c r="C34" s="39"/>
    </row>
    <row r="35" spans="1:3" x14ac:dyDescent="0.25">
      <c r="A35" s="27"/>
      <c r="B35" s="27"/>
      <c r="C35" s="39"/>
    </row>
    <row r="36" spans="1:3" x14ac:dyDescent="0.25">
      <c r="A36" s="27"/>
      <c r="B36" s="27"/>
      <c r="C36" s="39"/>
    </row>
    <row r="37" spans="1:3" x14ac:dyDescent="0.25">
      <c r="A37" s="27"/>
      <c r="B37" s="27"/>
      <c r="C37" s="39"/>
    </row>
    <row r="38" spans="1:3" x14ac:dyDescent="0.25">
      <c r="A38" s="27"/>
      <c r="B38" s="27"/>
      <c r="C38" s="39"/>
    </row>
    <row r="39" spans="1:3" x14ac:dyDescent="0.25">
      <c r="A39" s="27"/>
      <c r="B39" s="27"/>
      <c r="C39" s="39"/>
    </row>
    <row r="40" spans="1:3" x14ac:dyDescent="0.25">
      <c r="A40" s="27"/>
      <c r="B40" s="27"/>
      <c r="C40" s="39"/>
    </row>
    <row r="41" spans="1:3" x14ac:dyDescent="0.25">
      <c r="A41" s="27"/>
      <c r="B41" s="27"/>
      <c r="C41" s="39"/>
    </row>
    <row r="42" spans="1:3" x14ac:dyDescent="0.25">
      <c r="A42" s="27"/>
      <c r="B42" s="27"/>
      <c r="C42" s="39"/>
    </row>
    <row r="43" spans="1:3" x14ac:dyDescent="0.25">
      <c r="A43" s="27"/>
      <c r="B43" s="27"/>
      <c r="C43" s="39"/>
    </row>
    <row r="44" spans="1:3" x14ac:dyDescent="0.25">
      <c r="A44" s="27"/>
      <c r="B44" s="27"/>
      <c r="C44" s="39"/>
    </row>
    <row r="45" spans="1:3" x14ac:dyDescent="0.25">
      <c r="A45" s="27"/>
      <c r="B45" s="27"/>
      <c r="C45" s="39"/>
    </row>
    <row r="46" spans="1:3" x14ac:dyDescent="0.25">
      <c r="A46" s="27"/>
      <c r="B46" s="27"/>
      <c r="C46" s="39"/>
    </row>
    <row r="47" spans="1:3" x14ac:dyDescent="0.25">
      <c r="A47" s="27"/>
      <c r="B47" s="27"/>
      <c r="C47" s="39"/>
    </row>
    <row r="48" spans="1:3" x14ac:dyDescent="0.25">
      <c r="A48" s="27"/>
      <c r="B48" s="27"/>
      <c r="C48" s="39"/>
    </row>
    <row r="49" spans="1:3" x14ac:dyDescent="0.25">
      <c r="A49" s="27"/>
      <c r="B49" s="27"/>
      <c r="C49" s="39"/>
    </row>
  </sheetData>
  <sheetProtection algorithmName="SHA-512" hashValue="FlTH3K4E3QdEyJ4Pvo+cXGPT3j0ne8XyVkXZlgkilXOFFhehJ/4Pv4cOO4EinTcay6gBhL2yA7qA5auFnSq/Nw==" saltValue="wS5RpsUUF5rmeOHScUOaxQ==" spinCount="100000" sheet="1"/>
  <mergeCells count="9">
    <mergeCell ref="A1:F1"/>
    <mergeCell ref="A25:E25"/>
    <mergeCell ref="A26:E26"/>
    <mergeCell ref="A27:E27"/>
    <mergeCell ref="A30:F30"/>
    <mergeCell ref="A28:E28"/>
    <mergeCell ref="A29:F29"/>
    <mergeCell ref="A3:F3"/>
    <mergeCell ref="A2:F2"/>
  </mergeCells>
  <hyperlinks>
    <hyperlink ref="A30" r:id="rId1" display="CASE Store"/>
    <hyperlink ref="A30:F30" r:id="rId2" display="CASE Store."/>
  </hyperlinks>
  <printOptions horizontalCentered="1" verticalCentered="1"/>
  <pageMargins left="0.7" right="0.7" top="0.5" bottom="0.36" header="0.3" footer="0.3"/>
  <pageSetup scale="90" orientation="portrait" r:id="rId3"/>
  <headerFooter>
    <oddFooter>&amp;CCurriculum for Agricultural Science Education © 2019 ASP – Vernier – Page &amp;P</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showGridLines="0" view="pageLayout" zoomScaleNormal="100" workbookViewId="0">
      <selection activeCell="A4" sqref="A4:G4"/>
    </sheetView>
  </sheetViews>
  <sheetFormatPr defaultRowHeight="14.4" x14ac:dyDescent="0.3"/>
  <cols>
    <col min="1" max="1" width="13.33203125" customWidth="1"/>
    <col min="2" max="2" width="10.109375" customWidth="1"/>
    <col min="3" max="3" width="11.88671875" customWidth="1"/>
    <col min="5" max="5" width="50.109375" customWidth="1"/>
    <col min="6" max="6" width="19" customWidth="1"/>
    <col min="7" max="7" width="20.33203125" customWidth="1"/>
    <col min="8" max="10" width="0" hidden="1" customWidth="1"/>
  </cols>
  <sheetData>
    <row r="1" spans="1:7" ht="76.5" customHeight="1" x14ac:dyDescent="0.3">
      <c r="A1" s="304"/>
      <c r="B1" s="222"/>
      <c r="C1" s="222"/>
      <c r="D1" s="222"/>
      <c r="E1" s="222"/>
      <c r="F1" s="222"/>
      <c r="G1" s="222"/>
    </row>
    <row r="2" spans="1:7" ht="56.25" customHeight="1" x14ac:dyDescent="0.4">
      <c r="A2" s="340" t="s">
        <v>578</v>
      </c>
      <c r="B2" s="340"/>
      <c r="C2" s="340"/>
      <c r="D2" s="340"/>
      <c r="E2" s="340"/>
      <c r="F2" s="340"/>
      <c r="G2" s="341"/>
    </row>
    <row r="3" spans="1:7" ht="26.25" customHeight="1" x14ac:dyDescent="0.4">
      <c r="A3" s="340" t="s">
        <v>576</v>
      </c>
      <c r="B3" s="340"/>
      <c r="C3" s="340"/>
      <c r="D3" s="340"/>
      <c r="E3" s="340"/>
      <c r="F3" s="340"/>
      <c r="G3" s="342"/>
    </row>
    <row r="4" spans="1:7" ht="22.8" x14ac:dyDescent="0.4">
      <c r="A4" s="343" t="s">
        <v>694</v>
      </c>
      <c r="B4" s="344"/>
      <c r="C4" s="344"/>
      <c r="D4" s="344"/>
      <c r="E4" s="344"/>
      <c r="F4" s="344"/>
      <c r="G4" s="344"/>
    </row>
    <row r="5" spans="1:7" ht="22.8" x14ac:dyDescent="0.4">
      <c r="A5" s="343" t="s">
        <v>476</v>
      </c>
      <c r="B5" s="343"/>
      <c r="C5" s="343"/>
      <c r="D5" s="343"/>
      <c r="E5" s="343"/>
      <c r="F5" s="343"/>
      <c r="G5" s="343"/>
    </row>
    <row r="6" spans="1:7" ht="45.75" customHeight="1" x14ac:dyDescent="0.4">
      <c r="A6" s="343" t="s">
        <v>401</v>
      </c>
      <c r="B6" s="343"/>
      <c r="C6" s="343"/>
      <c r="D6" s="343"/>
      <c r="E6" s="343"/>
      <c r="F6" s="343"/>
      <c r="G6" s="343"/>
    </row>
    <row r="7" spans="1:7" ht="26.25" customHeight="1" x14ac:dyDescent="0.4">
      <c r="A7" s="345" t="s">
        <v>205</v>
      </c>
      <c r="B7" s="346"/>
      <c r="C7" s="346"/>
      <c r="D7" s="346"/>
      <c r="E7" s="346"/>
      <c r="F7" s="347"/>
      <c r="G7" s="28"/>
    </row>
    <row r="8" spans="1:7" ht="16.5" customHeight="1" x14ac:dyDescent="0.4">
      <c r="A8" s="231" t="s">
        <v>191</v>
      </c>
      <c r="B8" s="232"/>
      <c r="C8" s="233"/>
      <c r="D8" s="234"/>
      <c r="E8" s="234"/>
      <c r="F8" s="234"/>
      <c r="G8" s="28"/>
    </row>
    <row r="9" spans="1:7" ht="16.5" customHeight="1" x14ac:dyDescent="0.4">
      <c r="A9" s="231" t="s">
        <v>192</v>
      </c>
      <c r="B9" s="232"/>
      <c r="C9" s="233"/>
      <c r="D9" s="234"/>
      <c r="E9" s="234"/>
      <c r="F9" s="234"/>
      <c r="G9" s="28"/>
    </row>
    <row r="10" spans="1:7" ht="16.5" customHeight="1" x14ac:dyDescent="0.4">
      <c r="A10" s="231" t="s">
        <v>201</v>
      </c>
      <c r="B10" s="232"/>
      <c r="C10" s="235"/>
      <c r="D10" s="236"/>
      <c r="E10" s="236"/>
      <c r="F10" s="236"/>
      <c r="G10" s="28"/>
    </row>
    <row r="11" spans="1:7" ht="17.25" customHeight="1" x14ac:dyDescent="0.4">
      <c r="A11" s="231" t="s">
        <v>362</v>
      </c>
      <c r="B11" s="232"/>
      <c r="C11" s="233"/>
      <c r="D11" s="234"/>
      <c r="E11" s="234"/>
      <c r="F11" s="234"/>
      <c r="G11" s="28"/>
    </row>
    <row r="12" spans="1:7" ht="17.25" customHeight="1" x14ac:dyDescent="0.4">
      <c r="A12" s="239" t="s">
        <v>193</v>
      </c>
      <c r="B12" s="240"/>
      <c r="C12" s="240"/>
      <c r="D12" s="241"/>
      <c r="E12" s="239" t="s">
        <v>194</v>
      </c>
      <c r="F12" s="242"/>
      <c r="G12" s="28"/>
    </row>
    <row r="13" spans="1:7" ht="17.25" customHeight="1" x14ac:dyDescent="0.4">
      <c r="A13" s="243"/>
      <c r="B13" s="244"/>
      <c r="C13" s="244"/>
      <c r="D13" s="245"/>
      <c r="E13" s="246"/>
      <c r="F13" s="245"/>
      <c r="G13" s="28"/>
    </row>
    <row r="14" spans="1:7" ht="16.5" customHeight="1" x14ac:dyDescent="0.4">
      <c r="A14" s="237" t="s">
        <v>202</v>
      </c>
      <c r="B14" s="265"/>
      <c r="C14" s="265"/>
      <c r="D14" s="249"/>
      <c r="E14" s="237" t="s">
        <v>195</v>
      </c>
      <c r="F14" s="238"/>
      <c r="G14" s="28"/>
    </row>
    <row r="15" spans="1:7" ht="17.25" customHeight="1" x14ac:dyDescent="0.4">
      <c r="A15" s="243"/>
      <c r="B15" s="244"/>
      <c r="C15" s="244"/>
      <c r="D15" s="245"/>
      <c r="E15" s="246"/>
      <c r="F15" s="245"/>
      <c r="G15" s="28"/>
    </row>
    <row r="16" spans="1:7" ht="18.75" customHeight="1" x14ac:dyDescent="0.4">
      <c r="A16" s="237" t="s">
        <v>195</v>
      </c>
      <c r="B16" s="265"/>
      <c r="C16" s="265"/>
      <c r="D16" s="249"/>
      <c r="E16" s="237" t="s">
        <v>195</v>
      </c>
      <c r="F16" s="238"/>
      <c r="G16" s="28"/>
    </row>
    <row r="17" spans="1:10" ht="17.25" customHeight="1" x14ac:dyDescent="0.4">
      <c r="A17" s="243"/>
      <c r="B17" s="244"/>
      <c r="C17" s="244"/>
      <c r="D17" s="245"/>
      <c r="E17" s="246"/>
      <c r="F17" s="245"/>
      <c r="G17" s="28"/>
    </row>
    <row r="18" spans="1:10" ht="17.25" customHeight="1" x14ac:dyDescent="0.4">
      <c r="A18" s="237" t="s">
        <v>196</v>
      </c>
      <c r="B18" s="265"/>
      <c r="C18" s="265"/>
      <c r="D18" s="249"/>
      <c r="E18" s="237" t="s">
        <v>196</v>
      </c>
      <c r="F18" s="238"/>
      <c r="G18" s="28"/>
    </row>
    <row r="19" spans="1:10" ht="16.5" customHeight="1" x14ac:dyDescent="0.4">
      <c r="A19" s="233"/>
      <c r="B19" s="262"/>
      <c r="C19" s="263"/>
      <c r="D19" s="264"/>
      <c r="E19" s="123"/>
      <c r="F19" s="120"/>
      <c r="G19" s="28"/>
    </row>
    <row r="20" spans="1:10" ht="18" customHeight="1" x14ac:dyDescent="0.4">
      <c r="A20" s="247" t="s">
        <v>197</v>
      </c>
      <c r="B20" s="248"/>
      <c r="C20" s="237" t="s">
        <v>198</v>
      </c>
      <c r="D20" s="249"/>
      <c r="E20" s="121" t="s">
        <v>197</v>
      </c>
      <c r="F20" s="121" t="s">
        <v>198</v>
      </c>
      <c r="G20" s="28"/>
    </row>
    <row r="21" spans="1:10" ht="24.6" x14ac:dyDescent="0.4">
      <c r="A21" s="42"/>
      <c r="B21" s="119"/>
      <c r="C21" s="44"/>
      <c r="D21" s="119"/>
      <c r="E21" s="42"/>
      <c r="F21" s="42"/>
      <c r="G21" s="28"/>
    </row>
    <row r="22" spans="1:10" ht="30" x14ac:dyDescent="0.5">
      <c r="A22" s="268" t="s">
        <v>7</v>
      </c>
      <c r="B22" s="268"/>
      <c r="C22" s="268"/>
      <c r="D22" s="268"/>
      <c r="E22" s="268"/>
      <c r="F22" s="268"/>
      <c r="G22" s="269"/>
    </row>
    <row r="23" spans="1:10" ht="26.4" x14ac:dyDescent="0.3">
      <c r="A23" s="12" t="s">
        <v>8</v>
      </c>
      <c r="B23" s="3" t="s">
        <v>9</v>
      </c>
      <c r="C23" s="3" t="s">
        <v>10</v>
      </c>
      <c r="D23" s="3" t="s">
        <v>11</v>
      </c>
      <c r="E23" s="3" t="s">
        <v>12</v>
      </c>
      <c r="F23" s="3" t="s">
        <v>13</v>
      </c>
      <c r="G23" s="3" t="s">
        <v>14</v>
      </c>
    </row>
    <row r="24" spans="1:10" x14ac:dyDescent="0.3">
      <c r="A24" s="14">
        <v>10</v>
      </c>
      <c r="B24" s="171"/>
      <c r="C24" s="204" t="str">
        <f>HYPERLINK(I24,J24)</f>
        <v>470020-698</v>
      </c>
      <c r="D24" s="15" t="s">
        <v>15</v>
      </c>
      <c r="E24" s="15" t="s">
        <v>477</v>
      </c>
      <c r="F24" s="391">
        <v>14.95</v>
      </c>
      <c r="G24" s="30">
        <f t="shared" ref="G24:G36" si="0">B24*F24</f>
        <v>0</v>
      </c>
      <c r="H24" t="s">
        <v>629</v>
      </c>
      <c r="I24" t="s">
        <v>630</v>
      </c>
      <c r="J24" s="16" t="s">
        <v>580</v>
      </c>
    </row>
    <row r="25" spans="1:10" x14ac:dyDescent="0.3">
      <c r="A25" s="14">
        <v>1</v>
      </c>
      <c r="B25" s="171"/>
      <c r="C25" s="204" t="str">
        <f t="shared" ref="C25:C36" si="1">HYPERLINK(I25,J25)</f>
        <v>470015-776</v>
      </c>
      <c r="D25" s="15" t="s">
        <v>16</v>
      </c>
      <c r="E25" s="15" t="s">
        <v>17</v>
      </c>
      <c r="F25" s="391">
        <v>109</v>
      </c>
      <c r="G25" s="30">
        <f t="shared" si="0"/>
        <v>0</v>
      </c>
      <c r="H25" t="s">
        <v>629</v>
      </c>
      <c r="I25" t="s">
        <v>631</v>
      </c>
      <c r="J25" s="16" t="s">
        <v>581</v>
      </c>
    </row>
    <row r="26" spans="1:10" x14ac:dyDescent="0.3">
      <c r="A26" s="14">
        <v>10</v>
      </c>
      <c r="B26" s="171"/>
      <c r="C26" s="204" t="str">
        <f t="shared" si="1"/>
        <v>470003-234</v>
      </c>
      <c r="D26" s="15" t="s">
        <v>15</v>
      </c>
      <c r="E26" s="15" t="s">
        <v>18</v>
      </c>
      <c r="F26" s="391">
        <v>369.95</v>
      </c>
      <c r="G26" s="30">
        <f t="shared" si="0"/>
        <v>0</v>
      </c>
      <c r="H26" t="s">
        <v>629</v>
      </c>
      <c r="I26" t="s">
        <v>632</v>
      </c>
      <c r="J26" s="16" t="s">
        <v>582</v>
      </c>
    </row>
    <row r="27" spans="1:10" x14ac:dyDescent="0.3">
      <c r="A27" s="16">
        <v>20</v>
      </c>
      <c r="B27" s="171"/>
      <c r="C27" s="204" t="str">
        <f t="shared" si="1"/>
        <v>470148-648</v>
      </c>
      <c r="D27" s="17" t="s">
        <v>15</v>
      </c>
      <c r="E27" s="17" t="s">
        <v>19</v>
      </c>
      <c r="F27" s="391">
        <v>19.940000000000001</v>
      </c>
      <c r="G27" s="30">
        <f t="shared" si="0"/>
        <v>0</v>
      </c>
      <c r="H27" t="s">
        <v>629</v>
      </c>
      <c r="I27" t="s">
        <v>633</v>
      </c>
      <c r="J27" s="16" t="s">
        <v>583</v>
      </c>
    </row>
    <row r="28" spans="1:10" ht="15" customHeight="1" x14ac:dyDescent="0.3">
      <c r="A28" s="14">
        <v>10</v>
      </c>
      <c r="B28" s="171"/>
      <c r="C28" s="204" t="str">
        <f t="shared" si="1"/>
        <v>470014-518</v>
      </c>
      <c r="D28" s="15" t="s">
        <v>15</v>
      </c>
      <c r="E28" s="15" t="s">
        <v>20</v>
      </c>
      <c r="F28" s="391">
        <v>475</v>
      </c>
      <c r="G28" s="30">
        <f t="shared" si="0"/>
        <v>0</v>
      </c>
      <c r="H28" t="s">
        <v>629</v>
      </c>
      <c r="I28" t="s">
        <v>634</v>
      </c>
      <c r="J28" s="14" t="s">
        <v>584</v>
      </c>
    </row>
    <row r="29" spans="1:10" x14ac:dyDescent="0.3">
      <c r="A29" s="14">
        <v>10</v>
      </c>
      <c r="B29" s="171"/>
      <c r="C29" s="204" t="str">
        <f t="shared" si="1"/>
        <v>470012-230</v>
      </c>
      <c r="D29" s="15" t="s">
        <v>15</v>
      </c>
      <c r="E29" s="15" t="s">
        <v>21</v>
      </c>
      <c r="F29" s="391">
        <v>299</v>
      </c>
      <c r="G29" s="30">
        <f t="shared" si="0"/>
        <v>0</v>
      </c>
      <c r="H29" t="s">
        <v>629</v>
      </c>
      <c r="I29" t="s">
        <v>635</v>
      </c>
      <c r="J29" s="16" t="s">
        <v>585</v>
      </c>
    </row>
    <row r="30" spans="1:10" x14ac:dyDescent="0.3">
      <c r="A30" s="14">
        <v>10</v>
      </c>
      <c r="B30" s="171"/>
      <c r="C30" s="204" t="str">
        <f t="shared" si="1"/>
        <v>470019-496</v>
      </c>
      <c r="D30" s="15" t="s">
        <v>15</v>
      </c>
      <c r="E30" s="15" t="s">
        <v>22</v>
      </c>
      <c r="F30" s="391">
        <v>25.05</v>
      </c>
      <c r="G30" s="30">
        <f t="shared" si="0"/>
        <v>0</v>
      </c>
      <c r="H30" t="s">
        <v>629</v>
      </c>
      <c r="I30" t="s">
        <v>636</v>
      </c>
      <c r="J30" s="16" t="s">
        <v>586</v>
      </c>
    </row>
    <row r="31" spans="1:10" x14ac:dyDescent="0.3">
      <c r="A31" s="14">
        <v>30</v>
      </c>
      <c r="B31" s="171"/>
      <c r="C31" s="204" t="str">
        <f t="shared" si="1"/>
        <v>470157-270</v>
      </c>
      <c r="D31" s="15" t="s">
        <v>15</v>
      </c>
      <c r="E31" s="15" t="s">
        <v>105</v>
      </c>
      <c r="F31" s="391">
        <v>9.15</v>
      </c>
      <c r="G31" s="30">
        <f t="shared" si="0"/>
        <v>0</v>
      </c>
      <c r="H31" t="s">
        <v>629</v>
      </c>
      <c r="I31" t="s">
        <v>637</v>
      </c>
      <c r="J31" s="16" t="s">
        <v>560</v>
      </c>
    </row>
    <row r="32" spans="1:10" ht="15" customHeight="1" x14ac:dyDescent="0.3">
      <c r="A32" s="182">
        <v>10</v>
      </c>
      <c r="B32" s="183"/>
      <c r="C32" s="204" t="str">
        <f t="shared" si="1"/>
        <v>470019-652</v>
      </c>
      <c r="D32" s="144" t="s">
        <v>15</v>
      </c>
      <c r="E32" s="144" t="s">
        <v>23</v>
      </c>
      <c r="F32" s="391">
        <v>2.0499999999999998</v>
      </c>
      <c r="G32" s="30">
        <f t="shared" si="0"/>
        <v>0</v>
      </c>
      <c r="H32" t="s">
        <v>629</v>
      </c>
      <c r="I32" t="s">
        <v>638</v>
      </c>
      <c r="J32" s="143" t="s">
        <v>587</v>
      </c>
    </row>
    <row r="33" spans="1:10" x14ac:dyDescent="0.3">
      <c r="A33" s="14">
        <v>2</v>
      </c>
      <c r="B33" s="113"/>
      <c r="C33" s="204" t="s">
        <v>723</v>
      </c>
      <c r="D33" s="15" t="s">
        <v>15</v>
      </c>
      <c r="E33" s="15" t="s">
        <v>24</v>
      </c>
      <c r="F33" s="392">
        <v>5.15</v>
      </c>
      <c r="G33" s="30">
        <f t="shared" si="0"/>
        <v>0</v>
      </c>
      <c r="H33" t="s">
        <v>629</v>
      </c>
      <c r="I33" t="s">
        <v>639</v>
      </c>
      <c r="J33" s="16" t="s">
        <v>588</v>
      </c>
    </row>
    <row r="34" spans="1:10" x14ac:dyDescent="0.3">
      <c r="A34" s="184">
        <v>1</v>
      </c>
      <c r="B34" s="185"/>
      <c r="C34" s="204" t="str">
        <f t="shared" si="1"/>
        <v>470227-308</v>
      </c>
      <c r="D34" s="145" t="s">
        <v>15</v>
      </c>
      <c r="E34" s="145" t="s">
        <v>25</v>
      </c>
      <c r="F34" s="391">
        <v>14.95</v>
      </c>
      <c r="G34" s="187">
        <f t="shared" si="0"/>
        <v>0</v>
      </c>
      <c r="H34" t="s">
        <v>629</v>
      </c>
      <c r="I34" t="s">
        <v>640</v>
      </c>
      <c r="J34" s="186" t="s">
        <v>579</v>
      </c>
    </row>
    <row r="35" spans="1:10" x14ac:dyDescent="0.3">
      <c r="A35" s="14">
        <v>2</v>
      </c>
      <c r="B35" s="113"/>
      <c r="C35" s="204" t="str">
        <f t="shared" si="1"/>
        <v>470175-286</v>
      </c>
      <c r="D35" s="15" t="s">
        <v>56</v>
      </c>
      <c r="E35" s="15" t="s">
        <v>308</v>
      </c>
      <c r="F35" s="391">
        <v>45.1</v>
      </c>
      <c r="G35" s="30">
        <f t="shared" si="0"/>
        <v>0</v>
      </c>
      <c r="H35" t="s">
        <v>629</v>
      </c>
      <c r="I35" t="s">
        <v>641</v>
      </c>
      <c r="J35" s="16" t="s">
        <v>589</v>
      </c>
    </row>
    <row r="36" spans="1:10" x14ac:dyDescent="0.3">
      <c r="A36" s="14">
        <v>2</v>
      </c>
      <c r="B36" s="113"/>
      <c r="C36" s="204" t="str">
        <f t="shared" si="1"/>
        <v>470014-438</v>
      </c>
      <c r="D36" s="15" t="s">
        <v>15</v>
      </c>
      <c r="E36" s="18" t="s">
        <v>26</v>
      </c>
      <c r="F36" s="391">
        <v>41.25</v>
      </c>
      <c r="G36" s="30">
        <f t="shared" si="0"/>
        <v>0</v>
      </c>
      <c r="H36" t="s">
        <v>629</v>
      </c>
      <c r="I36" t="s">
        <v>642</v>
      </c>
      <c r="J36" s="16" t="s">
        <v>590</v>
      </c>
    </row>
    <row r="37" spans="1:10" ht="17.399999999999999" x14ac:dyDescent="0.3">
      <c r="A37" s="305" t="s">
        <v>27</v>
      </c>
      <c r="B37" s="271"/>
      <c r="C37" s="271"/>
      <c r="D37" s="271"/>
      <c r="E37" s="271"/>
      <c r="F37" s="272"/>
      <c r="G37" s="43">
        <f>SUM(G24:G36)</f>
        <v>0</v>
      </c>
    </row>
    <row r="38" spans="1:10" x14ac:dyDescent="0.3">
      <c r="A38" s="348"/>
      <c r="B38" s="348"/>
      <c r="C38" s="348"/>
      <c r="D38" s="348"/>
      <c r="E38" s="348"/>
      <c r="F38" s="348"/>
      <c r="G38" s="348"/>
    </row>
    <row r="39" spans="1:10" ht="30" x14ac:dyDescent="0.5">
      <c r="A39" s="336" t="s">
        <v>28</v>
      </c>
      <c r="B39" s="336"/>
      <c r="C39" s="336"/>
      <c r="D39" s="336"/>
      <c r="E39" s="336"/>
      <c r="F39" s="336"/>
      <c r="G39" s="337"/>
    </row>
    <row r="40" spans="1:10" x14ac:dyDescent="0.3">
      <c r="A40" s="338" t="s">
        <v>29</v>
      </c>
      <c r="B40" s="338"/>
      <c r="C40" s="338"/>
      <c r="D40" s="338"/>
      <c r="E40" s="338"/>
      <c r="F40" s="338"/>
      <c r="G40" s="337"/>
    </row>
    <row r="41" spans="1:10" x14ac:dyDescent="0.3">
      <c r="A41" s="339"/>
      <c r="B41" s="339"/>
      <c r="C41" s="339"/>
      <c r="D41" s="339"/>
      <c r="E41" s="339"/>
      <c r="F41" s="339"/>
      <c r="G41" s="269"/>
    </row>
    <row r="42" spans="1:10" ht="26.4" x14ac:dyDescent="0.3">
      <c r="A42" s="3" t="s">
        <v>30</v>
      </c>
      <c r="B42" s="3" t="s">
        <v>9</v>
      </c>
      <c r="C42" s="3" t="s">
        <v>10</v>
      </c>
      <c r="D42" s="3" t="s">
        <v>11</v>
      </c>
      <c r="E42" s="3" t="s">
        <v>12</v>
      </c>
      <c r="F42" s="3" t="s">
        <v>13</v>
      </c>
      <c r="G42" s="3" t="s">
        <v>14</v>
      </c>
    </row>
    <row r="43" spans="1:10" x14ac:dyDescent="0.3">
      <c r="A43" s="14">
        <v>20</v>
      </c>
      <c r="B43" s="171"/>
      <c r="C43" s="204" t="str">
        <f>HYPERLINK(I43,J43)</f>
        <v>470191-188</v>
      </c>
      <c r="D43" s="15" t="s">
        <v>15</v>
      </c>
      <c r="E43" s="15" t="s">
        <v>553</v>
      </c>
      <c r="F43" s="391">
        <v>4.3499999999999996</v>
      </c>
      <c r="G43" s="30">
        <f t="shared" ref="G43:G62" si="2">B43*F43</f>
        <v>0</v>
      </c>
      <c r="H43" t="s">
        <v>629</v>
      </c>
      <c r="I43" t="s">
        <v>643</v>
      </c>
      <c r="J43" s="16" t="s">
        <v>591</v>
      </c>
    </row>
    <row r="44" spans="1:10" x14ac:dyDescent="0.3">
      <c r="A44" s="14">
        <v>10</v>
      </c>
      <c r="B44" s="171"/>
      <c r="C44" s="204" t="str">
        <f t="shared" ref="C44:C63" si="3">HYPERLINK(I44,J44)</f>
        <v>470191-150</v>
      </c>
      <c r="D44" s="15" t="s">
        <v>15</v>
      </c>
      <c r="E44" s="15" t="s">
        <v>554</v>
      </c>
      <c r="F44" s="391">
        <v>4.5999999999999996</v>
      </c>
      <c r="G44" s="30">
        <f t="shared" si="2"/>
        <v>0</v>
      </c>
      <c r="H44" t="s">
        <v>629</v>
      </c>
      <c r="I44" t="s">
        <v>644</v>
      </c>
      <c r="J44" s="16" t="s">
        <v>592</v>
      </c>
    </row>
    <row r="45" spans="1:10" x14ac:dyDescent="0.3">
      <c r="A45" s="14">
        <v>20</v>
      </c>
      <c r="B45" s="171"/>
      <c r="C45" s="204" t="str">
        <f t="shared" si="3"/>
        <v>470191-200</v>
      </c>
      <c r="D45" s="15" t="s">
        <v>15</v>
      </c>
      <c r="E45" s="15" t="s">
        <v>555</v>
      </c>
      <c r="F45" s="391">
        <v>4.7</v>
      </c>
      <c r="G45" s="30">
        <f t="shared" si="2"/>
        <v>0</v>
      </c>
      <c r="H45" t="s">
        <v>629</v>
      </c>
      <c r="I45" t="s">
        <v>645</v>
      </c>
      <c r="J45" s="16" t="s">
        <v>593</v>
      </c>
    </row>
    <row r="46" spans="1:10" x14ac:dyDescent="0.3">
      <c r="A46" s="14">
        <v>20</v>
      </c>
      <c r="B46" s="171"/>
      <c r="C46" s="204" t="str">
        <f t="shared" si="3"/>
        <v>470191-152</v>
      </c>
      <c r="D46" s="15" t="s">
        <v>15</v>
      </c>
      <c r="E46" s="15" t="s">
        <v>556</v>
      </c>
      <c r="F46" s="391">
        <v>4.8</v>
      </c>
      <c r="G46" s="30">
        <f t="shared" si="2"/>
        <v>0</v>
      </c>
      <c r="H46" t="s">
        <v>629</v>
      </c>
      <c r="I46" t="s">
        <v>646</v>
      </c>
      <c r="J46" s="16" t="s">
        <v>594</v>
      </c>
    </row>
    <row r="47" spans="1:10" x14ac:dyDescent="0.3">
      <c r="A47" s="14">
        <v>20</v>
      </c>
      <c r="B47" s="113"/>
      <c r="C47" s="204" t="str">
        <f t="shared" si="3"/>
        <v>470018-870</v>
      </c>
      <c r="D47" s="156" t="s">
        <v>15</v>
      </c>
      <c r="E47" s="15" t="s">
        <v>478</v>
      </c>
      <c r="F47" s="391">
        <v>1.8</v>
      </c>
      <c r="G47" s="30">
        <f t="shared" si="2"/>
        <v>0</v>
      </c>
      <c r="H47" t="s">
        <v>629</v>
      </c>
      <c r="I47" t="s">
        <v>647</v>
      </c>
      <c r="J47" s="16" t="s">
        <v>595</v>
      </c>
    </row>
    <row r="48" spans="1:10" x14ac:dyDescent="0.3">
      <c r="A48" s="14">
        <v>10</v>
      </c>
      <c r="B48" s="171"/>
      <c r="C48" s="204" t="str">
        <f t="shared" si="3"/>
        <v>470148-772</v>
      </c>
      <c r="D48" s="15" t="s">
        <v>15</v>
      </c>
      <c r="E48" s="15" t="s">
        <v>557</v>
      </c>
      <c r="F48" s="391">
        <v>13.5</v>
      </c>
      <c r="G48" s="30">
        <f t="shared" si="2"/>
        <v>0</v>
      </c>
      <c r="H48" t="s">
        <v>629</v>
      </c>
      <c r="I48" t="s">
        <v>648</v>
      </c>
      <c r="J48" s="16" t="s">
        <v>596</v>
      </c>
    </row>
    <row r="49" spans="1:10" x14ac:dyDescent="0.3">
      <c r="A49" s="14">
        <v>20</v>
      </c>
      <c r="B49" s="171"/>
      <c r="C49" s="204" t="str">
        <f t="shared" si="3"/>
        <v>470191-300</v>
      </c>
      <c r="D49" s="15" t="s">
        <v>15</v>
      </c>
      <c r="E49" s="15" t="s">
        <v>31</v>
      </c>
      <c r="F49" s="391">
        <v>5.95</v>
      </c>
      <c r="G49" s="30">
        <f t="shared" si="2"/>
        <v>0</v>
      </c>
      <c r="H49" t="s">
        <v>629</v>
      </c>
      <c r="I49" t="s">
        <v>649</v>
      </c>
      <c r="J49" s="16" t="s">
        <v>597</v>
      </c>
    </row>
    <row r="50" spans="1:10" x14ac:dyDescent="0.3">
      <c r="A50" s="14">
        <v>10</v>
      </c>
      <c r="B50" s="171"/>
      <c r="C50" s="204" t="str">
        <f t="shared" si="3"/>
        <v>470175-054</v>
      </c>
      <c r="D50" s="15" t="s">
        <v>15</v>
      </c>
      <c r="E50" s="15" t="s">
        <v>189</v>
      </c>
      <c r="F50" s="391">
        <v>2.99</v>
      </c>
      <c r="G50" s="30">
        <f t="shared" si="2"/>
        <v>0</v>
      </c>
      <c r="H50" t="s">
        <v>629</v>
      </c>
      <c r="I50" t="s">
        <v>650</v>
      </c>
      <c r="J50" s="16" t="s">
        <v>598</v>
      </c>
    </row>
    <row r="51" spans="1:10" x14ac:dyDescent="0.3">
      <c r="A51" s="14">
        <v>10</v>
      </c>
      <c r="B51" s="171"/>
      <c r="C51" s="204" t="str">
        <f t="shared" si="3"/>
        <v>470177-064</v>
      </c>
      <c r="D51" s="15" t="s">
        <v>15</v>
      </c>
      <c r="E51" s="15" t="s">
        <v>112</v>
      </c>
      <c r="F51" s="391">
        <v>0.9</v>
      </c>
      <c r="G51" s="30">
        <f t="shared" si="2"/>
        <v>0</v>
      </c>
      <c r="H51" t="s">
        <v>629</v>
      </c>
      <c r="I51" t="s">
        <v>651</v>
      </c>
      <c r="J51" s="16" t="s">
        <v>599</v>
      </c>
    </row>
    <row r="52" spans="1:10" x14ac:dyDescent="0.3">
      <c r="A52" s="14">
        <v>3</v>
      </c>
      <c r="B52" s="113"/>
      <c r="C52" s="204" t="str">
        <f t="shared" si="3"/>
        <v>470178-068</v>
      </c>
      <c r="D52" s="159" t="s">
        <v>15</v>
      </c>
      <c r="E52" s="144" t="s">
        <v>558</v>
      </c>
      <c r="F52" s="391">
        <v>2.08</v>
      </c>
      <c r="G52" s="30">
        <f t="shared" si="2"/>
        <v>0</v>
      </c>
      <c r="H52" t="s">
        <v>629</v>
      </c>
      <c r="I52" t="s">
        <v>653</v>
      </c>
      <c r="J52" s="143" t="s">
        <v>602</v>
      </c>
    </row>
    <row r="53" spans="1:10" x14ac:dyDescent="0.3">
      <c r="A53" s="14">
        <v>3</v>
      </c>
      <c r="B53" s="113"/>
      <c r="C53" s="204" t="str">
        <f t="shared" si="3"/>
        <v>470176-072</v>
      </c>
      <c r="D53" s="159" t="s">
        <v>15</v>
      </c>
      <c r="E53" s="144" t="s">
        <v>559</v>
      </c>
      <c r="F53" s="391">
        <v>0.8</v>
      </c>
      <c r="G53" s="30">
        <f t="shared" si="2"/>
        <v>0</v>
      </c>
      <c r="H53" t="s">
        <v>629</v>
      </c>
      <c r="I53" t="s">
        <v>652</v>
      </c>
      <c r="J53" s="143" t="s">
        <v>601</v>
      </c>
    </row>
    <row r="54" spans="1:10" x14ac:dyDescent="0.3">
      <c r="A54" s="14">
        <v>20</v>
      </c>
      <c r="B54" s="171"/>
      <c r="C54" s="204" t="str">
        <f t="shared" si="3"/>
        <v>470050-014</v>
      </c>
      <c r="D54" s="156" t="s">
        <v>15</v>
      </c>
      <c r="E54" s="15" t="s">
        <v>32</v>
      </c>
      <c r="F54" s="391">
        <v>4.95</v>
      </c>
      <c r="G54" s="30">
        <f t="shared" si="2"/>
        <v>0</v>
      </c>
      <c r="H54" t="s">
        <v>629</v>
      </c>
      <c r="I54" t="s">
        <v>654</v>
      </c>
      <c r="J54" s="16" t="s">
        <v>603</v>
      </c>
    </row>
    <row r="55" spans="1:10" x14ac:dyDescent="0.3">
      <c r="A55" s="14">
        <v>10</v>
      </c>
      <c r="B55" s="171"/>
      <c r="C55" s="204" t="str">
        <f t="shared" si="3"/>
        <v>470148-876</v>
      </c>
      <c r="D55" s="156" t="s">
        <v>15</v>
      </c>
      <c r="E55" s="15" t="s">
        <v>309</v>
      </c>
      <c r="F55" s="391">
        <v>16.5</v>
      </c>
      <c r="G55" s="30">
        <f t="shared" si="2"/>
        <v>0</v>
      </c>
      <c r="H55" t="s">
        <v>629</v>
      </c>
      <c r="I55" t="s">
        <v>655</v>
      </c>
      <c r="J55" s="16" t="s">
        <v>604</v>
      </c>
    </row>
    <row r="56" spans="1:10" ht="15" customHeight="1" x14ac:dyDescent="0.3">
      <c r="A56" s="14">
        <v>1</v>
      </c>
      <c r="B56" s="171"/>
      <c r="C56" s="204" t="str">
        <f t="shared" si="3"/>
        <v>470149-250</v>
      </c>
      <c r="D56" s="181" t="s">
        <v>56</v>
      </c>
      <c r="E56" s="175" t="s">
        <v>577</v>
      </c>
      <c r="F56" s="391">
        <v>48</v>
      </c>
      <c r="G56" s="30">
        <f t="shared" si="2"/>
        <v>0</v>
      </c>
      <c r="H56" t="s">
        <v>629</v>
      </c>
      <c r="I56" t="s">
        <v>656</v>
      </c>
      <c r="J56" s="180" t="s">
        <v>605</v>
      </c>
    </row>
    <row r="57" spans="1:10" ht="15" customHeight="1" x14ac:dyDescent="0.3">
      <c r="A57" s="16">
        <v>5</v>
      </c>
      <c r="B57" s="171"/>
      <c r="C57" s="204" t="str">
        <f t="shared" si="3"/>
        <v>470092-520</v>
      </c>
      <c r="D57" s="157" t="s">
        <v>15</v>
      </c>
      <c r="E57" s="157" t="s">
        <v>396</v>
      </c>
      <c r="F57" s="391">
        <v>11.05</v>
      </c>
      <c r="G57" s="30">
        <f t="shared" si="2"/>
        <v>0</v>
      </c>
      <c r="H57" t="s">
        <v>629</v>
      </c>
      <c r="I57" t="s">
        <v>657</v>
      </c>
      <c r="J57" s="16" t="s">
        <v>453</v>
      </c>
    </row>
    <row r="58" spans="1:10" x14ac:dyDescent="0.3">
      <c r="A58" s="16">
        <v>20</v>
      </c>
      <c r="B58" s="171"/>
      <c r="C58" s="204" t="str">
        <f t="shared" si="3"/>
        <v>470017-066</v>
      </c>
      <c r="D58" s="157" t="s">
        <v>15</v>
      </c>
      <c r="E58" s="157" t="s">
        <v>33</v>
      </c>
      <c r="F58" s="391">
        <v>3.75</v>
      </c>
      <c r="G58" s="30">
        <f t="shared" si="2"/>
        <v>0</v>
      </c>
      <c r="H58" t="s">
        <v>629</v>
      </c>
      <c r="I58" t="s">
        <v>658</v>
      </c>
      <c r="J58" s="16" t="s">
        <v>606</v>
      </c>
    </row>
    <row r="59" spans="1:10" x14ac:dyDescent="0.3">
      <c r="A59" s="14">
        <v>10</v>
      </c>
      <c r="B59" s="113"/>
      <c r="C59" s="204" t="s">
        <v>724</v>
      </c>
      <c r="D59" s="15" t="s">
        <v>15</v>
      </c>
      <c r="E59" s="15" t="s">
        <v>35</v>
      </c>
      <c r="F59" s="392">
        <v>0.85</v>
      </c>
      <c r="G59" s="30">
        <f t="shared" si="2"/>
        <v>0</v>
      </c>
      <c r="H59" t="s">
        <v>629</v>
      </c>
      <c r="I59" t="s">
        <v>659</v>
      </c>
      <c r="J59" s="16" t="s">
        <v>607</v>
      </c>
    </row>
    <row r="60" spans="1:10" x14ac:dyDescent="0.3">
      <c r="A60" s="14">
        <v>1</v>
      </c>
      <c r="B60" s="113"/>
      <c r="C60" s="204" t="str">
        <f t="shared" si="3"/>
        <v>470174-272</v>
      </c>
      <c r="D60" s="15" t="s">
        <v>56</v>
      </c>
      <c r="E60" s="15" t="s">
        <v>316</v>
      </c>
      <c r="F60" s="391">
        <v>22.95</v>
      </c>
      <c r="G60" s="30">
        <f t="shared" si="2"/>
        <v>0</v>
      </c>
      <c r="H60" t="s">
        <v>629</v>
      </c>
      <c r="I60" t="s">
        <v>660</v>
      </c>
      <c r="J60" s="16" t="s">
        <v>608</v>
      </c>
    </row>
    <row r="61" spans="1:10" x14ac:dyDescent="0.3">
      <c r="A61" s="14">
        <v>3</v>
      </c>
      <c r="B61" s="171"/>
      <c r="C61" s="204" t="str">
        <f t="shared" si="3"/>
        <v>470206-494</v>
      </c>
      <c r="D61" s="144" t="s">
        <v>123</v>
      </c>
      <c r="E61" s="145" t="s">
        <v>124</v>
      </c>
      <c r="F61" s="391">
        <v>13.7</v>
      </c>
      <c r="G61" s="30">
        <f t="shared" si="2"/>
        <v>0</v>
      </c>
      <c r="H61" t="s">
        <v>629</v>
      </c>
      <c r="I61" t="s">
        <v>661</v>
      </c>
      <c r="J61" s="143" t="s">
        <v>609</v>
      </c>
    </row>
    <row r="62" spans="1:10" x14ac:dyDescent="0.3">
      <c r="A62" s="14">
        <v>5</v>
      </c>
      <c r="B62" s="171"/>
      <c r="C62" s="204" t="str">
        <f t="shared" si="3"/>
        <v>470005-702</v>
      </c>
      <c r="D62" s="144" t="s">
        <v>15</v>
      </c>
      <c r="E62" s="145" t="s">
        <v>496</v>
      </c>
      <c r="F62" s="391">
        <v>101.49</v>
      </c>
      <c r="G62" s="30">
        <f t="shared" si="2"/>
        <v>0</v>
      </c>
      <c r="H62" t="s">
        <v>629</v>
      </c>
      <c r="I62" t="s">
        <v>662</v>
      </c>
      <c r="J62" s="143" t="s">
        <v>610</v>
      </c>
    </row>
    <row r="63" spans="1:10" ht="15" customHeight="1" x14ac:dyDescent="0.3">
      <c r="A63" s="14">
        <v>10</v>
      </c>
      <c r="B63" s="113"/>
      <c r="C63" s="204" t="str">
        <f t="shared" si="3"/>
        <v>470206-374</v>
      </c>
      <c r="D63" s="15" t="s">
        <v>118</v>
      </c>
      <c r="E63" s="21" t="s">
        <v>397</v>
      </c>
      <c r="F63" s="391">
        <v>3.95</v>
      </c>
      <c r="G63" s="30">
        <f>B63*F63</f>
        <v>0</v>
      </c>
      <c r="H63" t="s">
        <v>629</v>
      </c>
      <c r="I63" t="s">
        <v>663</v>
      </c>
      <c r="J63" s="14" t="s">
        <v>611</v>
      </c>
    </row>
    <row r="64" spans="1:10" ht="17.399999999999999" x14ac:dyDescent="0.3">
      <c r="A64" s="305" t="s">
        <v>27</v>
      </c>
      <c r="B64" s="271"/>
      <c r="C64" s="271"/>
      <c r="D64" s="271"/>
      <c r="E64" s="271"/>
      <c r="F64" s="272"/>
      <c r="G64" s="43">
        <f>SUM(G43:G63)</f>
        <v>0</v>
      </c>
    </row>
    <row r="65" spans="1:10" x14ac:dyDescent="0.3">
      <c r="A65" s="330" t="s">
        <v>36</v>
      </c>
      <c r="B65" s="330"/>
      <c r="C65" s="330"/>
      <c r="D65" s="330"/>
      <c r="E65" s="330"/>
      <c r="F65" s="330"/>
      <c r="G65" s="331"/>
    </row>
    <row r="66" spans="1:10" x14ac:dyDescent="0.3">
      <c r="A66" s="332"/>
      <c r="B66" s="332"/>
      <c r="C66" s="332"/>
      <c r="D66" s="332"/>
      <c r="E66" s="332"/>
      <c r="F66" s="332"/>
      <c r="G66" s="269"/>
    </row>
    <row r="67" spans="1:10" ht="26.4" x14ac:dyDescent="0.3">
      <c r="A67" s="3" t="s">
        <v>30</v>
      </c>
      <c r="B67" s="3" t="s">
        <v>9</v>
      </c>
      <c r="C67" s="3" t="s">
        <v>10</v>
      </c>
      <c r="D67" s="3" t="s">
        <v>11</v>
      </c>
      <c r="E67" s="3" t="s">
        <v>12</v>
      </c>
      <c r="F67" s="3" t="s">
        <v>13</v>
      </c>
      <c r="G67" s="3" t="s">
        <v>14</v>
      </c>
    </row>
    <row r="68" spans="1:10" x14ac:dyDescent="0.3">
      <c r="A68" s="16">
        <v>2</v>
      </c>
      <c r="B68" s="171"/>
      <c r="C68" s="204" t="str">
        <f>HYPERLINK(I68,J68)</f>
        <v>470157-560</v>
      </c>
      <c r="D68" s="17" t="s">
        <v>46</v>
      </c>
      <c r="E68" s="20" t="s">
        <v>125</v>
      </c>
      <c r="F68" s="391">
        <v>18.8</v>
      </c>
      <c r="G68" s="30">
        <f t="shared" ref="G68:G87" si="4">B68*F68</f>
        <v>0</v>
      </c>
      <c r="H68" t="s">
        <v>629</v>
      </c>
      <c r="I68" t="s">
        <v>664</v>
      </c>
      <c r="J68" s="155" t="s">
        <v>600</v>
      </c>
    </row>
    <row r="69" spans="1:10" x14ac:dyDescent="0.3">
      <c r="A69" s="16">
        <v>2</v>
      </c>
      <c r="B69" s="171"/>
      <c r="C69" s="204" t="str">
        <f t="shared" ref="C69:C87" si="5">HYPERLINK(I69,J69)</f>
        <v>470157-558</v>
      </c>
      <c r="D69" s="17" t="s">
        <v>46</v>
      </c>
      <c r="E69" s="20" t="s">
        <v>126</v>
      </c>
      <c r="F69" s="391">
        <v>18.8</v>
      </c>
      <c r="G69" s="30">
        <f t="shared" si="4"/>
        <v>0</v>
      </c>
      <c r="H69" t="s">
        <v>629</v>
      </c>
      <c r="I69" t="s">
        <v>665</v>
      </c>
      <c r="J69" s="155" t="s">
        <v>612</v>
      </c>
    </row>
    <row r="70" spans="1:10" x14ac:dyDescent="0.3">
      <c r="A70" s="16">
        <v>2</v>
      </c>
      <c r="B70" s="171"/>
      <c r="C70" s="204" t="str">
        <f t="shared" si="5"/>
        <v>470157-562</v>
      </c>
      <c r="D70" s="17" t="s">
        <v>40</v>
      </c>
      <c r="E70" s="20" t="s">
        <v>127</v>
      </c>
      <c r="F70" s="391">
        <v>18.8</v>
      </c>
      <c r="G70" s="30">
        <f t="shared" si="4"/>
        <v>0</v>
      </c>
      <c r="H70" t="s">
        <v>629</v>
      </c>
      <c r="I70" t="s">
        <v>666</v>
      </c>
      <c r="J70" s="155" t="s">
        <v>613</v>
      </c>
    </row>
    <row r="71" spans="1:10" x14ac:dyDescent="0.3">
      <c r="A71" s="16">
        <v>2</v>
      </c>
      <c r="B71" s="171"/>
      <c r="C71" s="204" t="str">
        <f t="shared" si="5"/>
        <v>470153-396</v>
      </c>
      <c r="D71" s="17" t="s">
        <v>46</v>
      </c>
      <c r="E71" s="20" t="s">
        <v>128</v>
      </c>
      <c r="F71" s="391">
        <v>25.2</v>
      </c>
      <c r="G71" s="30">
        <f t="shared" si="4"/>
        <v>0</v>
      </c>
      <c r="H71" t="s">
        <v>629</v>
      </c>
      <c r="I71" t="s">
        <v>667</v>
      </c>
      <c r="J71" s="155" t="s">
        <v>614</v>
      </c>
    </row>
    <row r="72" spans="1:10" x14ac:dyDescent="0.3">
      <c r="A72" s="16">
        <v>1</v>
      </c>
      <c r="B72" s="171"/>
      <c r="C72" s="204" t="str">
        <f t="shared" si="5"/>
        <v>470206-456</v>
      </c>
      <c r="D72" s="17" t="s">
        <v>41</v>
      </c>
      <c r="E72" s="17" t="s">
        <v>42</v>
      </c>
      <c r="F72" s="391">
        <v>3.15</v>
      </c>
      <c r="G72" s="30">
        <f t="shared" si="4"/>
        <v>0</v>
      </c>
      <c r="H72" t="s">
        <v>629</v>
      </c>
      <c r="I72" t="s">
        <v>668</v>
      </c>
      <c r="J72" s="155" t="s">
        <v>615</v>
      </c>
    </row>
    <row r="73" spans="1:10" x14ac:dyDescent="0.3">
      <c r="A73" s="16">
        <v>1</v>
      </c>
      <c r="B73" s="171"/>
      <c r="C73" s="204" t="str">
        <f t="shared" si="5"/>
        <v>470152-246</v>
      </c>
      <c r="D73" s="157" t="s">
        <v>37</v>
      </c>
      <c r="E73" s="157" t="s">
        <v>43</v>
      </c>
      <c r="F73" s="391">
        <v>27.25</v>
      </c>
      <c r="G73" s="30">
        <f t="shared" si="4"/>
        <v>0</v>
      </c>
      <c r="H73" t="s">
        <v>629</v>
      </c>
      <c r="I73" t="s">
        <v>669</v>
      </c>
      <c r="J73" s="155" t="s">
        <v>616</v>
      </c>
    </row>
    <row r="74" spans="1:10" x14ac:dyDescent="0.3">
      <c r="A74" s="16">
        <v>1</v>
      </c>
      <c r="B74" s="171"/>
      <c r="C74" s="204" t="str">
        <f t="shared" si="5"/>
        <v>470150-438</v>
      </c>
      <c r="D74" s="157" t="s">
        <v>56</v>
      </c>
      <c r="E74" s="157" t="s">
        <v>317</v>
      </c>
      <c r="F74" s="391">
        <v>7.9</v>
      </c>
      <c r="G74" s="30">
        <f t="shared" si="4"/>
        <v>0</v>
      </c>
      <c r="H74" t="s">
        <v>629</v>
      </c>
      <c r="I74" t="s">
        <v>670</v>
      </c>
      <c r="J74" s="155" t="s">
        <v>617</v>
      </c>
    </row>
    <row r="75" spans="1:10" x14ac:dyDescent="0.3">
      <c r="A75" s="16">
        <v>1</v>
      </c>
      <c r="B75" s="171"/>
      <c r="C75" s="204" t="str">
        <f t="shared" si="5"/>
        <v>470153-626</v>
      </c>
      <c r="D75" s="157" t="s">
        <v>263</v>
      </c>
      <c r="E75" s="157" t="s">
        <v>51</v>
      </c>
      <c r="F75" s="391">
        <v>12.1</v>
      </c>
      <c r="G75" s="30">
        <f t="shared" si="4"/>
        <v>0</v>
      </c>
      <c r="H75" t="s">
        <v>629</v>
      </c>
      <c r="I75" t="s">
        <v>671</v>
      </c>
      <c r="J75" s="155" t="s">
        <v>618</v>
      </c>
    </row>
    <row r="76" spans="1:10" x14ac:dyDescent="0.3">
      <c r="A76" s="16">
        <v>1</v>
      </c>
      <c r="B76" s="171"/>
      <c r="C76" s="204" t="str">
        <f t="shared" si="5"/>
        <v>470021-148</v>
      </c>
      <c r="D76" s="157" t="s">
        <v>267</v>
      </c>
      <c r="E76" s="157" t="s">
        <v>52</v>
      </c>
      <c r="F76" s="391">
        <v>6.95</v>
      </c>
      <c r="G76" s="30">
        <f t="shared" si="4"/>
        <v>0</v>
      </c>
      <c r="H76" t="s">
        <v>629</v>
      </c>
      <c r="I76" t="s">
        <v>672</v>
      </c>
      <c r="J76" s="155" t="s">
        <v>619</v>
      </c>
    </row>
    <row r="77" spans="1:10" x14ac:dyDescent="0.3">
      <c r="A77" s="16">
        <v>10</v>
      </c>
      <c r="B77" s="171"/>
      <c r="C77" s="204" t="str">
        <f t="shared" si="5"/>
        <v>470004-492</v>
      </c>
      <c r="D77" s="157" t="s">
        <v>15</v>
      </c>
      <c r="E77" s="157" t="s">
        <v>287</v>
      </c>
      <c r="F77" s="391">
        <v>5.0999999999999996</v>
      </c>
      <c r="G77" s="30">
        <f t="shared" si="4"/>
        <v>0</v>
      </c>
      <c r="H77" t="s">
        <v>629</v>
      </c>
      <c r="I77" t="s">
        <v>673</v>
      </c>
      <c r="J77" s="155" t="s">
        <v>620</v>
      </c>
    </row>
    <row r="78" spans="1:10" ht="15" customHeight="1" x14ac:dyDescent="0.3">
      <c r="A78" s="16">
        <v>2</v>
      </c>
      <c r="B78" s="171"/>
      <c r="C78" s="204" t="str">
        <f t="shared" si="5"/>
        <v>470199-974</v>
      </c>
      <c r="D78" s="157" t="s">
        <v>56</v>
      </c>
      <c r="E78" s="157" t="s">
        <v>548</v>
      </c>
      <c r="F78" s="391">
        <v>18.95</v>
      </c>
      <c r="G78" s="30">
        <f t="shared" si="4"/>
        <v>0</v>
      </c>
      <c r="H78" t="s">
        <v>629</v>
      </c>
      <c r="I78" t="s">
        <v>674</v>
      </c>
      <c r="J78" s="178" t="s">
        <v>571</v>
      </c>
    </row>
    <row r="79" spans="1:10" x14ac:dyDescent="0.3">
      <c r="A79" s="16">
        <v>1</v>
      </c>
      <c r="B79" s="171"/>
      <c r="C79" s="204" t="str">
        <f t="shared" si="5"/>
        <v>470180-730</v>
      </c>
      <c r="D79" s="157" t="s">
        <v>56</v>
      </c>
      <c r="E79" s="157" t="s">
        <v>549</v>
      </c>
      <c r="F79" s="391">
        <v>33.99</v>
      </c>
      <c r="G79" s="30">
        <f t="shared" si="4"/>
        <v>0</v>
      </c>
      <c r="H79" t="s">
        <v>629</v>
      </c>
      <c r="I79" t="s">
        <v>675</v>
      </c>
      <c r="J79" s="155" t="s">
        <v>621</v>
      </c>
    </row>
    <row r="80" spans="1:10" x14ac:dyDescent="0.3">
      <c r="A80" s="16">
        <v>1</v>
      </c>
      <c r="B80" s="171"/>
      <c r="C80" s="204" t="str">
        <f t="shared" si="5"/>
        <v>470017-122</v>
      </c>
      <c r="D80" s="157" t="s">
        <v>56</v>
      </c>
      <c r="E80" s="162" t="s">
        <v>550</v>
      </c>
      <c r="F80" s="391">
        <v>26.85</v>
      </c>
      <c r="G80" s="30">
        <f t="shared" si="4"/>
        <v>0</v>
      </c>
      <c r="H80" t="s">
        <v>629</v>
      </c>
      <c r="I80" t="s">
        <v>676</v>
      </c>
      <c r="J80" s="155" t="s">
        <v>622</v>
      </c>
    </row>
    <row r="81" spans="1:10" x14ac:dyDescent="0.3">
      <c r="A81" s="16">
        <v>1</v>
      </c>
      <c r="B81" s="171"/>
      <c r="C81" s="204" t="str">
        <f t="shared" si="5"/>
        <v>470020-860</v>
      </c>
      <c r="D81" s="157" t="s">
        <v>56</v>
      </c>
      <c r="E81" s="163" t="s">
        <v>561</v>
      </c>
      <c r="F81" s="391">
        <v>5.85</v>
      </c>
      <c r="G81" s="30">
        <f>B81*F81</f>
        <v>0</v>
      </c>
      <c r="H81" t="s">
        <v>629</v>
      </c>
      <c r="I81" t="s">
        <v>677</v>
      </c>
      <c r="J81" s="16" t="s">
        <v>623</v>
      </c>
    </row>
    <row r="82" spans="1:10" ht="15" customHeight="1" x14ac:dyDescent="0.3">
      <c r="A82" s="14">
        <v>2</v>
      </c>
      <c r="B82" s="113"/>
      <c r="C82" s="204" t="s">
        <v>726</v>
      </c>
      <c r="D82" s="170" t="s">
        <v>15</v>
      </c>
      <c r="E82" s="161" t="s">
        <v>725</v>
      </c>
      <c r="F82" s="392">
        <v>14.45</v>
      </c>
      <c r="G82" s="30">
        <f t="shared" si="4"/>
        <v>0</v>
      </c>
      <c r="H82" t="s">
        <v>629</v>
      </c>
      <c r="I82" t="s">
        <v>678</v>
      </c>
      <c r="J82" s="160" t="s">
        <v>624</v>
      </c>
    </row>
    <row r="83" spans="1:10" ht="15" customHeight="1" x14ac:dyDescent="0.3">
      <c r="A83" s="14">
        <v>1</v>
      </c>
      <c r="B83" s="172"/>
      <c r="C83" s="204" t="str">
        <f t="shared" si="5"/>
        <v>470150-576</v>
      </c>
      <c r="D83" s="156" t="s">
        <v>46</v>
      </c>
      <c r="E83" s="15" t="s">
        <v>551</v>
      </c>
      <c r="F83" s="391">
        <v>15.25</v>
      </c>
      <c r="G83" s="30">
        <f t="shared" si="4"/>
        <v>0</v>
      </c>
      <c r="H83" t="s">
        <v>629</v>
      </c>
      <c r="I83" t="s">
        <v>679</v>
      </c>
      <c r="J83" s="14" t="s">
        <v>625</v>
      </c>
    </row>
    <row r="84" spans="1:10" x14ac:dyDescent="0.3">
      <c r="A84" s="16">
        <v>1</v>
      </c>
      <c r="B84" s="171"/>
      <c r="C84" s="204" t="str">
        <f t="shared" si="5"/>
        <v>470301-456</v>
      </c>
      <c r="D84" s="157" t="s">
        <v>71</v>
      </c>
      <c r="E84" s="157" t="s">
        <v>552</v>
      </c>
      <c r="F84" s="391">
        <v>7.65</v>
      </c>
      <c r="G84" s="30">
        <f t="shared" si="4"/>
        <v>0</v>
      </c>
      <c r="H84" t="s">
        <v>629</v>
      </c>
      <c r="I84" t="s">
        <v>680</v>
      </c>
      <c r="J84" s="155" t="s">
        <v>454</v>
      </c>
    </row>
    <row r="85" spans="1:10" x14ac:dyDescent="0.3">
      <c r="A85" s="16">
        <v>1</v>
      </c>
      <c r="B85" s="171"/>
      <c r="C85" s="204" t="str">
        <f t="shared" si="5"/>
        <v>470153-732</v>
      </c>
      <c r="D85" s="157" t="s">
        <v>56</v>
      </c>
      <c r="E85" s="158" t="s">
        <v>298</v>
      </c>
      <c r="F85" s="391">
        <v>13.15</v>
      </c>
      <c r="G85" s="30">
        <f t="shared" si="4"/>
        <v>0</v>
      </c>
      <c r="H85" t="s">
        <v>629</v>
      </c>
      <c r="I85" t="s">
        <v>681</v>
      </c>
      <c r="J85" s="155" t="s">
        <v>626</v>
      </c>
    </row>
    <row r="86" spans="1:10" x14ac:dyDescent="0.3">
      <c r="A86" s="16">
        <v>1</v>
      </c>
      <c r="B86" s="171"/>
      <c r="C86" s="204" t="str">
        <f t="shared" si="5"/>
        <v>470006-954</v>
      </c>
      <c r="D86" s="157" t="s">
        <v>48</v>
      </c>
      <c r="E86" s="157" t="s">
        <v>122</v>
      </c>
      <c r="F86" s="391">
        <v>132.80000000000001</v>
      </c>
      <c r="G86" s="30">
        <f t="shared" si="4"/>
        <v>0</v>
      </c>
      <c r="H86" t="s">
        <v>629</v>
      </c>
      <c r="I86" t="s">
        <v>682</v>
      </c>
      <c r="J86" s="205" t="s">
        <v>627</v>
      </c>
    </row>
    <row r="87" spans="1:10" x14ac:dyDescent="0.3">
      <c r="A87" s="16">
        <v>10</v>
      </c>
      <c r="B87" s="171"/>
      <c r="C87" s="204" t="str">
        <f t="shared" si="5"/>
        <v>470175-090</v>
      </c>
      <c r="D87" s="157" t="s">
        <v>48</v>
      </c>
      <c r="E87" s="157" t="s">
        <v>49</v>
      </c>
      <c r="F87" s="391">
        <v>23.75</v>
      </c>
      <c r="G87" s="30">
        <f t="shared" si="4"/>
        <v>0</v>
      </c>
      <c r="H87" t="s">
        <v>629</v>
      </c>
      <c r="I87" t="s">
        <v>683</v>
      </c>
      <c r="J87" s="205" t="s">
        <v>628</v>
      </c>
    </row>
    <row r="88" spans="1:10" ht="17.399999999999999" x14ac:dyDescent="0.3">
      <c r="A88" s="305" t="s">
        <v>27</v>
      </c>
      <c r="B88" s="271"/>
      <c r="C88" s="271"/>
      <c r="D88" s="271"/>
      <c r="E88" s="271"/>
      <c r="F88" s="272"/>
      <c r="G88" s="43">
        <f>SUM(G68:G87)</f>
        <v>0</v>
      </c>
    </row>
    <row r="89" spans="1:10" x14ac:dyDescent="0.3">
      <c r="A89" s="335"/>
      <c r="B89" s="335"/>
      <c r="C89" s="335"/>
      <c r="D89" s="335"/>
      <c r="E89" s="335"/>
      <c r="F89" s="335"/>
      <c r="G89" s="335"/>
    </row>
    <row r="90" spans="1:10" ht="17.399999999999999" x14ac:dyDescent="0.3">
      <c r="A90" s="334"/>
      <c r="B90" s="334"/>
      <c r="C90" s="334"/>
      <c r="D90" s="334"/>
      <c r="E90" s="334"/>
      <c r="F90" s="334"/>
      <c r="G90" s="334"/>
    </row>
    <row r="91" spans="1:10" ht="17.399999999999999" x14ac:dyDescent="0.3">
      <c r="A91" s="319" t="s">
        <v>53</v>
      </c>
      <c r="B91" s="320"/>
      <c r="C91" s="320"/>
      <c r="D91" s="320"/>
      <c r="E91" s="320"/>
      <c r="F91" s="320"/>
      <c r="G91" s="5">
        <f>SUM(G37,G64,G88)</f>
        <v>0</v>
      </c>
    </row>
    <row r="92" spans="1:10" ht="17.399999999999999" x14ac:dyDescent="0.3">
      <c r="A92" s="147" t="s">
        <v>695</v>
      </c>
      <c r="B92" s="142"/>
      <c r="C92" s="142"/>
      <c r="D92" s="142"/>
      <c r="E92" s="142"/>
      <c r="F92" s="146" t="s">
        <v>235</v>
      </c>
      <c r="G92" s="164">
        <f>(G91*0.1)</f>
        <v>0</v>
      </c>
    </row>
    <row r="93" spans="1:10" ht="17.399999999999999" x14ac:dyDescent="0.3">
      <c r="A93" s="333" t="s">
        <v>398</v>
      </c>
      <c r="B93" s="320"/>
      <c r="C93" s="320"/>
      <c r="D93" s="320"/>
      <c r="E93" s="320"/>
      <c r="F93" s="320"/>
      <c r="G93" s="122"/>
    </row>
    <row r="94" spans="1:10" ht="17.399999999999999" x14ac:dyDescent="0.3">
      <c r="A94" s="319" t="s">
        <v>55</v>
      </c>
      <c r="B94" s="320"/>
      <c r="C94" s="320"/>
      <c r="D94" s="320"/>
      <c r="E94" s="320"/>
      <c r="F94" s="320"/>
      <c r="G94" s="6">
        <f>SUM(G91-G92)</f>
        <v>0</v>
      </c>
    </row>
    <row r="95" spans="1:10" x14ac:dyDescent="0.3">
      <c r="A95" s="27"/>
      <c r="B95" s="27"/>
      <c r="C95" s="32"/>
      <c r="D95" s="27"/>
      <c r="E95" s="27"/>
      <c r="F95" s="27"/>
      <c r="G95" s="27"/>
    </row>
    <row r="96" spans="1:10" x14ac:dyDescent="0.3">
      <c r="A96" s="321" t="s">
        <v>110</v>
      </c>
      <c r="B96" s="322"/>
      <c r="C96" s="322"/>
      <c r="D96" s="322"/>
      <c r="E96" s="322"/>
      <c r="F96" s="322"/>
      <c r="G96" s="323"/>
    </row>
    <row r="97" spans="1:7" x14ac:dyDescent="0.3">
      <c r="A97" s="324"/>
      <c r="B97" s="325"/>
      <c r="C97" s="325"/>
      <c r="D97" s="325"/>
      <c r="E97" s="325"/>
      <c r="F97" s="325"/>
      <c r="G97" s="326"/>
    </row>
    <row r="98" spans="1:7" x14ac:dyDescent="0.3">
      <c r="A98" s="324"/>
      <c r="B98" s="325"/>
      <c r="C98" s="325"/>
      <c r="D98" s="325"/>
      <c r="E98" s="325"/>
      <c r="F98" s="325"/>
      <c r="G98" s="326"/>
    </row>
    <row r="99" spans="1:7" x14ac:dyDescent="0.3">
      <c r="A99" s="324"/>
      <c r="B99" s="325"/>
      <c r="C99" s="325"/>
      <c r="D99" s="325"/>
      <c r="E99" s="325"/>
      <c r="F99" s="325"/>
      <c r="G99" s="326"/>
    </row>
    <row r="100" spans="1:7" x14ac:dyDescent="0.3">
      <c r="A100" s="324"/>
      <c r="B100" s="325"/>
      <c r="C100" s="325"/>
      <c r="D100" s="325"/>
      <c r="E100" s="325"/>
      <c r="F100" s="325"/>
      <c r="G100" s="326"/>
    </row>
    <row r="101" spans="1:7" x14ac:dyDescent="0.3">
      <c r="A101" s="324"/>
      <c r="B101" s="325"/>
      <c r="C101" s="325"/>
      <c r="D101" s="325"/>
      <c r="E101" s="325"/>
      <c r="F101" s="325"/>
      <c r="G101" s="326"/>
    </row>
    <row r="102" spans="1:7" x14ac:dyDescent="0.3">
      <c r="A102" s="324"/>
      <c r="B102" s="325"/>
      <c r="C102" s="325"/>
      <c r="D102" s="325"/>
      <c r="E102" s="325"/>
      <c r="F102" s="325"/>
      <c r="G102" s="326"/>
    </row>
    <row r="103" spans="1:7" x14ac:dyDescent="0.3">
      <c r="A103" s="324"/>
      <c r="B103" s="325"/>
      <c r="C103" s="325"/>
      <c r="D103" s="325"/>
      <c r="E103" s="325"/>
      <c r="F103" s="325"/>
      <c r="G103" s="326"/>
    </row>
    <row r="104" spans="1:7" x14ac:dyDescent="0.3">
      <c r="A104" s="324"/>
      <c r="B104" s="325"/>
      <c r="C104" s="325"/>
      <c r="D104" s="325"/>
      <c r="E104" s="325"/>
      <c r="F104" s="325"/>
      <c r="G104" s="326"/>
    </row>
    <row r="105" spans="1:7" x14ac:dyDescent="0.3">
      <c r="A105" s="327"/>
      <c r="B105" s="328"/>
      <c r="C105" s="328"/>
      <c r="D105" s="328"/>
      <c r="E105" s="328"/>
      <c r="F105" s="328"/>
      <c r="G105" s="329"/>
    </row>
  </sheetData>
  <sheetProtection algorithmName="SHA-512" hashValue="xBz0kBB/oGwo57vhlZZLPFTkggzW9t1HfuCTw+r4MHwx5BXw5Wx7CZzRFrpKDfxtp5M2QaRZmQ17ZszSplzSWQ==" saltValue="7wdzRmEdkWUvoPPHVISRsw==" spinCount="100000" sheet="1" objects="1" scenarios="1"/>
  <mergeCells count="47">
    <mergeCell ref="A8:B8"/>
    <mergeCell ref="C8:F8"/>
    <mergeCell ref="A14:D14"/>
    <mergeCell ref="A38:G38"/>
    <mergeCell ref="A22:G22"/>
    <mergeCell ref="A37:F37"/>
    <mergeCell ref="E14:F14"/>
    <mergeCell ref="A17:D17"/>
    <mergeCell ref="E17:F17"/>
    <mergeCell ref="A12:D12"/>
    <mergeCell ref="E12:F12"/>
    <mergeCell ref="A13:D13"/>
    <mergeCell ref="E13:F13"/>
    <mergeCell ref="A11:B11"/>
    <mergeCell ref="C11:F11"/>
    <mergeCell ref="A9:B9"/>
    <mergeCell ref="A1:G1"/>
    <mergeCell ref="A2:G2"/>
    <mergeCell ref="A3:G3"/>
    <mergeCell ref="A4:G4"/>
    <mergeCell ref="A7:F7"/>
    <mergeCell ref="A5:G5"/>
    <mergeCell ref="A6:G6"/>
    <mergeCell ref="C9:F9"/>
    <mergeCell ref="A10:B10"/>
    <mergeCell ref="A19:B19"/>
    <mergeCell ref="A15:D15"/>
    <mergeCell ref="E15:F15"/>
    <mergeCell ref="A16:D16"/>
    <mergeCell ref="E16:F16"/>
    <mergeCell ref="A18:D18"/>
    <mergeCell ref="E18:F18"/>
    <mergeCell ref="C19:D19"/>
    <mergeCell ref="C10:F10"/>
    <mergeCell ref="A20:B20"/>
    <mergeCell ref="C20:D20"/>
    <mergeCell ref="A94:F94"/>
    <mergeCell ref="A96:G105"/>
    <mergeCell ref="A64:F64"/>
    <mergeCell ref="A65:G66"/>
    <mergeCell ref="A88:F88"/>
    <mergeCell ref="A91:F91"/>
    <mergeCell ref="A93:F93"/>
    <mergeCell ref="A90:G90"/>
    <mergeCell ref="A89:G89"/>
    <mergeCell ref="A39:G39"/>
    <mergeCell ref="A40:G41"/>
  </mergeCells>
  <pageMargins left="0.7" right="0.7" top="0.75" bottom="0.75" header="0.3" footer="0.3"/>
  <pageSetup scale="67" fitToHeight="0" orientation="portrait" r:id="rId1"/>
  <headerFooter>
    <oddFooter>&amp;CCurriculum for Agricultural Science Education © 2019 ASP – Ward's – 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showGridLines="0" view="pageLayout" zoomScaleNormal="100" workbookViewId="0">
      <selection sqref="A1:G1"/>
    </sheetView>
  </sheetViews>
  <sheetFormatPr defaultColWidth="8.6640625" defaultRowHeight="13.8" x14ac:dyDescent="0.25"/>
  <cols>
    <col min="1" max="1" width="14.5546875" style="26" customWidth="1"/>
    <col min="2" max="2" width="9.5546875" style="26" customWidth="1"/>
    <col min="3" max="3" width="11.88671875" style="26" customWidth="1"/>
    <col min="4" max="4" width="71.5546875" style="26" customWidth="1"/>
    <col min="5" max="5" width="2.44140625" style="26" hidden="1" customWidth="1"/>
    <col min="6" max="6" width="18.33203125" style="45" customWidth="1"/>
    <col min="7" max="7" width="16.88671875" style="26" customWidth="1"/>
    <col min="8" max="8" width="11.33203125" style="39" customWidth="1"/>
    <col min="9" max="11" width="9.109375" style="39" customWidth="1"/>
    <col min="12" max="253" width="9.109375" style="26" customWidth="1"/>
    <col min="254" max="254" width="8.33203125" style="26" customWidth="1"/>
    <col min="255" max="16384" width="8.6640625" style="26"/>
  </cols>
  <sheetData>
    <row r="1" spans="1:11" ht="86.4" customHeight="1" x14ac:dyDescent="0.25">
      <c r="A1" s="349"/>
      <c r="B1" s="349"/>
      <c r="C1" s="349"/>
      <c r="D1" s="349"/>
      <c r="E1" s="349"/>
      <c r="F1" s="337"/>
      <c r="G1" s="337"/>
      <c r="H1" s="27"/>
    </row>
    <row r="2" spans="1:11" x14ac:dyDescent="0.25">
      <c r="A2" s="350" t="s">
        <v>206</v>
      </c>
      <c r="B2" s="350"/>
      <c r="C2" s="350"/>
      <c r="D2" s="350"/>
      <c r="E2" s="350"/>
      <c r="F2" s="89"/>
      <c r="G2" s="27"/>
      <c r="H2" s="27"/>
    </row>
    <row r="3" spans="1:11" x14ac:dyDescent="0.25">
      <c r="A3" s="351"/>
      <c r="B3" s="351"/>
      <c r="C3" s="351"/>
      <c r="D3" s="351"/>
      <c r="E3" s="351"/>
      <c r="F3" s="89"/>
      <c r="G3" s="27"/>
      <c r="H3" s="27"/>
    </row>
    <row r="4" spans="1:11" ht="26.4" x14ac:dyDescent="0.25">
      <c r="A4" s="3" t="s">
        <v>8</v>
      </c>
      <c r="B4" s="3" t="s">
        <v>9</v>
      </c>
      <c r="C4" s="3" t="s">
        <v>11</v>
      </c>
      <c r="D4" s="3" t="s">
        <v>12</v>
      </c>
      <c r="E4" s="29"/>
      <c r="F4" s="90" t="s">
        <v>207</v>
      </c>
      <c r="G4" s="3" t="s">
        <v>208</v>
      </c>
      <c r="H4" s="27"/>
    </row>
    <row r="5" spans="1:11" s="47" customFormat="1" ht="26.4" x14ac:dyDescent="0.3">
      <c r="A5" s="92">
        <v>5</v>
      </c>
      <c r="B5" s="112"/>
      <c r="C5" s="94" t="s">
        <v>209</v>
      </c>
      <c r="D5" s="18" t="s">
        <v>211</v>
      </c>
      <c r="E5" s="93"/>
      <c r="F5" s="95" t="s">
        <v>212</v>
      </c>
      <c r="G5" s="96" t="s">
        <v>213</v>
      </c>
      <c r="H5" s="97"/>
      <c r="I5" s="46"/>
      <c r="J5" s="46"/>
      <c r="K5" s="46"/>
    </row>
    <row r="6" spans="1:11" s="47" customFormat="1" ht="38.25" customHeight="1" x14ac:dyDescent="0.3">
      <c r="A6" s="92">
        <v>5</v>
      </c>
      <c r="B6" s="167"/>
      <c r="C6" s="99" t="s">
        <v>209</v>
      </c>
      <c r="D6" s="100" t="s">
        <v>214</v>
      </c>
      <c r="E6" s="98"/>
      <c r="F6" s="95" t="s">
        <v>215</v>
      </c>
      <c r="G6" s="96" t="s">
        <v>213</v>
      </c>
      <c r="H6" s="97"/>
      <c r="I6" s="46"/>
      <c r="J6" s="46"/>
      <c r="K6" s="46"/>
    </row>
    <row r="7" spans="1:11" s="47" customFormat="1" x14ac:dyDescent="0.3">
      <c r="A7" s="92">
        <v>10</v>
      </c>
      <c r="B7" s="112"/>
      <c r="C7" s="101" t="s">
        <v>216</v>
      </c>
      <c r="D7" s="18" t="s">
        <v>217</v>
      </c>
      <c r="E7" s="102">
        <v>73.5</v>
      </c>
      <c r="F7" s="18" t="s">
        <v>218</v>
      </c>
      <c r="G7" s="103" t="s">
        <v>219</v>
      </c>
      <c r="H7" s="97"/>
      <c r="I7" s="46"/>
      <c r="J7" s="46"/>
      <c r="K7" s="46"/>
    </row>
    <row r="8" spans="1:11" s="47" customFormat="1" x14ac:dyDescent="0.3">
      <c r="A8" s="92">
        <v>5</v>
      </c>
      <c r="B8" s="112"/>
      <c r="C8" s="101" t="s">
        <v>209</v>
      </c>
      <c r="D8" s="18" t="s">
        <v>220</v>
      </c>
      <c r="E8" s="102">
        <v>344.75</v>
      </c>
      <c r="F8" s="18" t="s">
        <v>221</v>
      </c>
      <c r="G8" s="103" t="s">
        <v>219</v>
      </c>
      <c r="H8" s="97"/>
      <c r="I8" s="46"/>
      <c r="J8" s="46"/>
      <c r="K8" s="46"/>
    </row>
    <row r="9" spans="1:11" ht="15.75" customHeight="1" x14ac:dyDescent="0.25">
      <c r="A9" s="27"/>
      <c r="B9" s="27"/>
      <c r="C9" s="27"/>
      <c r="D9" s="27"/>
      <c r="E9" s="27"/>
      <c r="F9" s="89"/>
      <c r="G9" s="27"/>
      <c r="H9" s="27"/>
    </row>
    <row r="10" spans="1:11" ht="15" customHeight="1" x14ac:dyDescent="0.25">
      <c r="A10" s="338" t="s">
        <v>279</v>
      </c>
      <c r="B10" s="338"/>
      <c r="C10" s="338"/>
      <c r="D10" s="338"/>
      <c r="E10" s="338"/>
      <c r="F10" s="89"/>
      <c r="G10" s="27"/>
      <c r="H10" s="27"/>
    </row>
    <row r="11" spans="1:11" ht="15" customHeight="1" x14ac:dyDescent="0.25">
      <c r="A11" s="339"/>
      <c r="B11" s="339"/>
      <c r="C11" s="339"/>
      <c r="D11" s="339"/>
      <c r="E11" s="339"/>
      <c r="F11" s="27"/>
      <c r="G11" s="27"/>
      <c r="H11" s="27"/>
      <c r="K11" s="26"/>
    </row>
    <row r="12" spans="1:11" ht="30" customHeight="1" x14ac:dyDescent="0.25">
      <c r="A12" s="3" t="s">
        <v>8</v>
      </c>
      <c r="B12" s="3" t="s">
        <v>9</v>
      </c>
      <c r="C12" s="3" t="s">
        <v>11</v>
      </c>
      <c r="D12" s="3" t="s">
        <v>12</v>
      </c>
      <c r="E12" s="27"/>
      <c r="F12" s="3" t="s">
        <v>10</v>
      </c>
      <c r="G12" s="3" t="s">
        <v>224</v>
      </c>
      <c r="H12" s="27"/>
      <c r="K12" s="26"/>
    </row>
    <row r="13" spans="1:11" s="41" customFormat="1" ht="15" customHeight="1" x14ac:dyDescent="0.25">
      <c r="A13" s="92" t="s">
        <v>310</v>
      </c>
      <c r="B13" s="167"/>
      <c r="C13" s="99" t="s">
        <v>48</v>
      </c>
      <c r="D13" s="100" t="s">
        <v>269</v>
      </c>
      <c r="E13" s="98"/>
      <c r="F13" s="95" t="s">
        <v>270</v>
      </c>
      <c r="G13" s="96" t="s">
        <v>219</v>
      </c>
      <c r="H13" s="31"/>
      <c r="I13" s="40"/>
      <c r="J13" s="40"/>
    </row>
    <row r="14" spans="1:11" s="41" customFormat="1" ht="15" customHeight="1" x14ac:dyDescent="0.25">
      <c r="A14" s="92" t="s">
        <v>310</v>
      </c>
      <c r="B14" s="167"/>
      <c r="C14" s="99" t="s">
        <v>271</v>
      </c>
      <c r="D14" s="100" t="s">
        <v>272</v>
      </c>
      <c r="E14" s="98"/>
      <c r="F14" s="95" t="s">
        <v>273</v>
      </c>
      <c r="G14" s="96" t="s">
        <v>219</v>
      </c>
      <c r="H14" s="31"/>
      <c r="I14" s="40"/>
      <c r="J14" s="40"/>
    </row>
    <row r="15" spans="1:11" s="41" customFormat="1" ht="15" customHeight="1" x14ac:dyDescent="0.25">
      <c r="A15" s="92" t="s">
        <v>310</v>
      </c>
      <c r="B15" s="167"/>
      <c r="C15" s="99" t="s">
        <v>271</v>
      </c>
      <c r="D15" s="100" t="s">
        <v>274</v>
      </c>
      <c r="E15" s="98"/>
      <c r="F15" s="95" t="s">
        <v>275</v>
      </c>
      <c r="G15" s="96" t="s">
        <v>219</v>
      </c>
      <c r="H15" s="31"/>
      <c r="I15" s="40"/>
      <c r="J15" s="40"/>
    </row>
    <row r="16" spans="1:11" s="41" customFormat="1" ht="15" customHeight="1" x14ac:dyDescent="0.25">
      <c r="A16" s="92" t="s">
        <v>310</v>
      </c>
      <c r="B16" s="167"/>
      <c r="C16" s="99" t="s">
        <v>48</v>
      </c>
      <c r="D16" s="100" t="s">
        <v>461</v>
      </c>
      <c r="E16" s="98"/>
      <c r="F16" s="95" t="s">
        <v>462</v>
      </c>
      <c r="G16" s="96" t="s">
        <v>463</v>
      </c>
      <c r="H16" s="31"/>
      <c r="I16" s="40"/>
      <c r="J16" s="40"/>
    </row>
    <row r="17" spans="1:11" s="41" customFormat="1" ht="16.5" customHeight="1" x14ac:dyDescent="0.25">
      <c r="A17" s="92" t="s">
        <v>310</v>
      </c>
      <c r="B17" s="112"/>
      <c r="C17" s="101" t="s">
        <v>48</v>
      </c>
      <c r="D17" s="18" t="s">
        <v>276</v>
      </c>
      <c r="E17" s="102"/>
      <c r="F17" s="18" t="s">
        <v>277</v>
      </c>
      <c r="G17" s="103" t="s">
        <v>278</v>
      </c>
      <c r="H17" s="31"/>
      <c r="I17" s="40"/>
      <c r="J17" s="40"/>
    </row>
    <row r="18" spans="1:11" ht="15" customHeight="1" x14ac:dyDescent="0.25">
      <c r="A18" s="338" t="s">
        <v>304</v>
      </c>
      <c r="B18" s="338"/>
      <c r="C18" s="338"/>
      <c r="D18" s="338"/>
      <c r="E18" s="338"/>
      <c r="F18" s="89"/>
      <c r="G18" s="27"/>
      <c r="H18" s="27"/>
    </row>
    <row r="19" spans="1:11" ht="15" customHeight="1" x14ac:dyDescent="0.25">
      <c r="A19" s="339"/>
      <c r="B19" s="339"/>
      <c r="C19" s="339"/>
      <c r="D19" s="339"/>
      <c r="E19" s="339"/>
      <c r="F19" s="27"/>
      <c r="G19" s="27"/>
      <c r="H19" s="27"/>
      <c r="K19" s="26"/>
    </row>
    <row r="20" spans="1:11" ht="30" customHeight="1" x14ac:dyDescent="0.25">
      <c r="A20" s="3" t="s">
        <v>8</v>
      </c>
      <c r="B20" s="3" t="s">
        <v>9</v>
      </c>
      <c r="C20" s="3" t="s">
        <v>11</v>
      </c>
      <c r="D20" s="3" t="s">
        <v>12</v>
      </c>
      <c r="E20" s="27"/>
      <c r="F20" s="3" t="s">
        <v>10</v>
      </c>
      <c r="G20" s="3" t="s">
        <v>224</v>
      </c>
      <c r="H20" s="3" t="s">
        <v>324</v>
      </c>
      <c r="K20" s="26"/>
    </row>
    <row r="21" spans="1:11" ht="15.75" customHeight="1" x14ac:dyDescent="0.25">
      <c r="A21" s="49" t="s">
        <v>464</v>
      </c>
      <c r="B21" s="169"/>
      <c r="C21" s="50" t="s">
        <v>15</v>
      </c>
      <c r="D21" s="50" t="s">
        <v>465</v>
      </c>
      <c r="E21" s="135"/>
      <c r="F21" s="50" t="s">
        <v>288</v>
      </c>
      <c r="G21" s="50"/>
      <c r="H21" s="134"/>
      <c r="K21" s="26"/>
    </row>
    <row r="22" spans="1:11" ht="15.75" customHeight="1" x14ac:dyDescent="0.25">
      <c r="A22" s="49" t="s">
        <v>563</v>
      </c>
      <c r="B22" s="169"/>
      <c r="C22" s="50" t="s">
        <v>15</v>
      </c>
      <c r="D22" s="50" t="s">
        <v>564</v>
      </c>
      <c r="E22" s="135"/>
      <c r="F22" s="50"/>
      <c r="G22" s="50"/>
      <c r="H22" s="134"/>
      <c r="K22" s="26"/>
    </row>
    <row r="23" spans="1:11" ht="15.75" customHeight="1" x14ac:dyDescent="0.25">
      <c r="A23" s="49">
        <v>1</v>
      </c>
      <c r="B23" s="169"/>
      <c r="C23" s="50" t="s">
        <v>48</v>
      </c>
      <c r="D23" s="50" t="s">
        <v>366</v>
      </c>
      <c r="E23" s="135"/>
      <c r="F23" s="50">
        <v>5940</v>
      </c>
      <c r="G23" s="50" t="s">
        <v>367</v>
      </c>
      <c r="H23" s="134"/>
      <c r="K23" s="26"/>
    </row>
    <row r="24" spans="1:11" s="41" customFormat="1" ht="15" customHeight="1" x14ac:dyDescent="0.25">
      <c r="A24" s="16">
        <v>1</v>
      </c>
      <c r="B24" s="79"/>
      <c r="C24" s="17" t="s">
        <v>45</v>
      </c>
      <c r="D24" s="17" t="s">
        <v>297</v>
      </c>
      <c r="E24" s="17" t="s">
        <v>296</v>
      </c>
      <c r="F24" s="104" t="s">
        <v>547</v>
      </c>
      <c r="G24" s="17" t="s">
        <v>301</v>
      </c>
      <c r="H24" s="84">
        <v>1.75</v>
      </c>
      <c r="I24" s="40"/>
      <c r="J24" s="40"/>
    </row>
    <row r="25" spans="1:11" s="41" customFormat="1" ht="15" customHeight="1" x14ac:dyDescent="0.25">
      <c r="A25" s="16">
        <v>180</v>
      </c>
      <c r="B25" s="79"/>
      <c r="C25" s="17" t="s">
        <v>15</v>
      </c>
      <c r="D25" s="17" t="s">
        <v>282</v>
      </c>
      <c r="E25" s="17" t="s">
        <v>300</v>
      </c>
      <c r="F25" s="104" t="s">
        <v>535</v>
      </c>
      <c r="G25" s="17" t="s">
        <v>302</v>
      </c>
      <c r="H25" s="84">
        <v>0.41</v>
      </c>
      <c r="I25" s="40"/>
      <c r="J25" s="40"/>
    </row>
    <row r="26" spans="1:11" s="41" customFormat="1" ht="16.5" customHeight="1" x14ac:dyDescent="0.25">
      <c r="A26" s="16">
        <v>5</v>
      </c>
      <c r="B26" s="79"/>
      <c r="C26" s="17" t="s">
        <v>15</v>
      </c>
      <c r="D26" s="17" t="s">
        <v>303</v>
      </c>
      <c r="E26" s="17" t="s">
        <v>289</v>
      </c>
      <c r="F26" s="104" t="s">
        <v>536</v>
      </c>
      <c r="G26" s="17" t="s">
        <v>302</v>
      </c>
      <c r="H26" s="84">
        <v>0.4</v>
      </c>
      <c r="I26" s="40"/>
      <c r="J26" s="40"/>
    </row>
    <row r="27" spans="1:11" s="41" customFormat="1" x14ac:dyDescent="0.25">
      <c r="A27" s="16">
        <v>1</v>
      </c>
      <c r="B27" s="79"/>
      <c r="C27" s="17" t="s">
        <v>15</v>
      </c>
      <c r="D27" s="17" t="s">
        <v>291</v>
      </c>
      <c r="E27" s="17" t="s">
        <v>289</v>
      </c>
      <c r="F27" s="104" t="s">
        <v>537</v>
      </c>
      <c r="G27" s="17" t="s">
        <v>302</v>
      </c>
      <c r="H27" s="84">
        <v>28.04</v>
      </c>
      <c r="I27" s="40"/>
      <c r="J27" s="40"/>
    </row>
    <row r="28" spans="1:11" ht="15" customHeight="1" x14ac:dyDescent="0.25">
      <c r="A28" s="16">
        <v>1</v>
      </c>
      <c r="B28" s="79"/>
      <c r="C28" s="17" t="s">
        <v>15</v>
      </c>
      <c r="D28" s="17" t="s">
        <v>292</v>
      </c>
      <c r="E28" s="17" t="s">
        <v>289</v>
      </c>
      <c r="F28" s="104" t="s">
        <v>538</v>
      </c>
      <c r="G28" s="17" t="s">
        <v>302</v>
      </c>
      <c r="H28" s="84">
        <v>28.04</v>
      </c>
      <c r="K28" s="26"/>
    </row>
    <row r="29" spans="1:11" ht="15" customHeight="1" x14ac:dyDescent="0.25">
      <c r="A29" s="16">
        <v>40</v>
      </c>
      <c r="B29" s="79"/>
      <c r="C29" s="17" t="s">
        <v>15</v>
      </c>
      <c r="D29" s="17" t="s">
        <v>290</v>
      </c>
      <c r="E29" s="17" t="s">
        <v>289</v>
      </c>
      <c r="F29" s="104" t="s">
        <v>539</v>
      </c>
      <c r="G29" s="17" t="s">
        <v>302</v>
      </c>
      <c r="H29" s="84">
        <v>1.62</v>
      </c>
      <c r="K29" s="26"/>
    </row>
    <row r="30" spans="1:11" ht="15" customHeight="1" x14ac:dyDescent="0.25">
      <c r="A30" s="16">
        <v>20</v>
      </c>
      <c r="B30" s="79"/>
      <c r="C30" s="17" t="s">
        <v>15</v>
      </c>
      <c r="D30" s="17" t="s">
        <v>320</v>
      </c>
      <c r="E30" s="17"/>
      <c r="F30" s="104" t="s">
        <v>321</v>
      </c>
      <c r="G30" s="17" t="s">
        <v>302</v>
      </c>
      <c r="H30" s="84">
        <v>1.62</v>
      </c>
      <c r="K30" s="26"/>
    </row>
    <row r="31" spans="1:11" ht="15" customHeight="1" x14ac:dyDescent="0.25">
      <c r="A31" s="16">
        <v>20</v>
      </c>
      <c r="B31" s="79"/>
      <c r="C31" s="17" t="s">
        <v>15</v>
      </c>
      <c r="D31" s="17" t="s">
        <v>325</v>
      </c>
      <c r="E31" s="17"/>
      <c r="F31" s="105">
        <v>109086</v>
      </c>
      <c r="G31" s="17" t="s">
        <v>302</v>
      </c>
      <c r="H31" s="84">
        <v>1.04</v>
      </c>
      <c r="K31" s="26"/>
    </row>
    <row r="32" spans="1:11" ht="15" customHeight="1" x14ac:dyDescent="0.25">
      <c r="A32" s="16">
        <v>20</v>
      </c>
      <c r="B32" s="79"/>
      <c r="C32" s="17" t="s">
        <v>15</v>
      </c>
      <c r="D32" s="17" t="s">
        <v>322</v>
      </c>
      <c r="E32" s="17"/>
      <c r="F32" s="104" t="s">
        <v>323</v>
      </c>
      <c r="G32" s="17" t="s">
        <v>302</v>
      </c>
      <c r="H32" s="84">
        <v>0.99</v>
      </c>
      <c r="K32" s="26"/>
    </row>
    <row r="33" spans="1:11" ht="14.25" customHeight="1" x14ac:dyDescent="0.25">
      <c r="A33" s="16">
        <v>20</v>
      </c>
      <c r="B33" s="79"/>
      <c r="C33" s="17" t="s">
        <v>15</v>
      </c>
      <c r="D33" s="17" t="s">
        <v>319</v>
      </c>
      <c r="E33" s="17" t="s">
        <v>289</v>
      </c>
      <c r="F33" s="104" t="s">
        <v>540</v>
      </c>
      <c r="G33" s="17" t="s">
        <v>302</v>
      </c>
      <c r="H33" s="84">
        <v>2.5499999999999998</v>
      </c>
      <c r="K33" s="26"/>
    </row>
    <row r="34" spans="1:11" s="41" customFormat="1" x14ac:dyDescent="0.25">
      <c r="A34" s="16">
        <v>2</v>
      </c>
      <c r="B34" s="79"/>
      <c r="C34" s="17" t="s">
        <v>50</v>
      </c>
      <c r="D34" s="17" t="s">
        <v>268</v>
      </c>
      <c r="E34" s="17" t="s">
        <v>289</v>
      </c>
      <c r="F34" s="104" t="s">
        <v>541</v>
      </c>
      <c r="G34" s="17" t="s">
        <v>302</v>
      </c>
      <c r="H34" s="84">
        <v>9.49</v>
      </c>
      <c r="I34" s="40"/>
      <c r="J34" s="40"/>
    </row>
    <row r="35" spans="1:11" s="41" customFormat="1" x14ac:dyDescent="0.25">
      <c r="A35" s="16">
        <v>5</v>
      </c>
      <c r="B35" s="79"/>
      <c r="C35" s="17" t="s">
        <v>15</v>
      </c>
      <c r="D35" s="17" t="s">
        <v>294</v>
      </c>
      <c r="E35" s="17" t="s">
        <v>289</v>
      </c>
      <c r="F35" s="104" t="s">
        <v>542</v>
      </c>
      <c r="G35" s="17" t="s">
        <v>302</v>
      </c>
      <c r="H35" s="84">
        <v>0.33</v>
      </c>
      <c r="I35" s="40"/>
      <c r="J35" s="40"/>
    </row>
    <row r="36" spans="1:11" s="41" customFormat="1" x14ac:dyDescent="0.25">
      <c r="A36" s="16">
        <v>5</v>
      </c>
      <c r="B36" s="79"/>
      <c r="C36" s="17" t="s">
        <v>15</v>
      </c>
      <c r="D36" s="17" t="s">
        <v>293</v>
      </c>
      <c r="E36" s="17" t="s">
        <v>289</v>
      </c>
      <c r="F36" s="104" t="s">
        <v>543</v>
      </c>
      <c r="G36" s="17" t="s">
        <v>302</v>
      </c>
      <c r="H36" s="84">
        <v>0.25</v>
      </c>
      <c r="I36" s="40"/>
      <c r="J36" s="40"/>
    </row>
    <row r="37" spans="1:11" s="41" customFormat="1" x14ac:dyDescent="0.25">
      <c r="A37" s="16">
        <v>30</v>
      </c>
      <c r="B37" s="79"/>
      <c r="C37" s="17" t="s">
        <v>15</v>
      </c>
      <c r="D37" s="17" t="s">
        <v>314</v>
      </c>
      <c r="E37" s="17" t="s">
        <v>289</v>
      </c>
      <c r="F37" s="104" t="s">
        <v>544</v>
      </c>
      <c r="G37" s="17" t="s">
        <v>302</v>
      </c>
      <c r="H37" s="84">
        <v>1.69</v>
      </c>
      <c r="I37" s="40"/>
      <c r="J37" s="40"/>
      <c r="K37" s="40"/>
    </row>
    <row r="38" spans="1:11" s="41" customFormat="1" x14ac:dyDescent="0.25">
      <c r="A38" s="16">
        <v>1</v>
      </c>
      <c r="B38" s="79"/>
      <c r="C38" s="17" t="s">
        <v>41</v>
      </c>
      <c r="D38" s="17" t="s">
        <v>315</v>
      </c>
      <c r="E38" s="17" t="s">
        <v>289</v>
      </c>
      <c r="F38" s="104" t="s">
        <v>545</v>
      </c>
      <c r="G38" s="17" t="s">
        <v>302</v>
      </c>
      <c r="H38" s="84">
        <v>26.95</v>
      </c>
      <c r="I38" s="40"/>
      <c r="J38" s="40"/>
      <c r="K38" s="40"/>
    </row>
    <row r="39" spans="1:11" s="41" customFormat="1" ht="15" customHeight="1" x14ac:dyDescent="0.25">
      <c r="A39" s="16">
        <v>1</v>
      </c>
      <c r="B39" s="79"/>
      <c r="C39" s="17" t="s">
        <v>15</v>
      </c>
      <c r="D39" s="17" t="s">
        <v>326</v>
      </c>
      <c r="E39" s="17"/>
      <c r="F39" s="106">
        <v>103648</v>
      </c>
      <c r="G39" s="17" t="s">
        <v>302</v>
      </c>
      <c r="H39" s="84">
        <v>51.95</v>
      </c>
      <c r="I39" s="40"/>
      <c r="J39" s="40"/>
      <c r="K39" s="40"/>
    </row>
    <row r="40" spans="1:11" s="41" customFormat="1" x14ac:dyDescent="0.25">
      <c r="A40" s="16">
        <v>1</v>
      </c>
      <c r="B40" s="79"/>
      <c r="C40" s="17" t="s">
        <v>15</v>
      </c>
      <c r="D40" s="17" t="s">
        <v>327</v>
      </c>
      <c r="E40" s="17" t="s">
        <v>289</v>
      </c>
      <c r="F40" s="107">
        <v>112679</v>
      </c>
      <c r="G40" s="17" t="s">
        <v>302</v>
      </c>
      <c r="H40" s="84">
        <v>92.95</v>
      </c>
      <c r="I40" s="40"/>
      <c r="J40" s="40"/>
      <c r="K40" s="40"/>
    </row>
    <row r="41" spans="1:11" s="41" customFormat="1" x14ac:dyDescent="0.25">
      <c r="A41" s="16">
        <v>1</v>
      </c>
      <c r="B41" s="79"/>
      <c r="C41" s="17" t="s">
        <v>267</v>
      </c>
      <c r="D41" s="17" t="s">
        <v>295</v>
      </c>
      <c r="E41" s="17" t="s">
        <v>289</v>
      </c>
      <c r="F41" s="104" t="s">
        <v>546</v>
      </c>
      <c r="G41" s="17" t="s">
        <v>302</v>
      </c>
      <c r="H41" s="84">
        <v>12.95</v>
      </c>
      <c r="I41" s="40"/>
      <c r="J41" s="40"/>
      <c r="K41" s="40"/>
    </row>
    <row r="42" spans="1:11" s="41" customFormat="1" ht="15" customHeight="1" x14ac:dyDescent="0.25">
      <c r="A42" s="338" t="s">
        <v>299</v>
      </c>
      <c r="B42" s="338"/>
      <c r="C42" s="338"/>
      <c r="D42" s="338"/>
      <c r="E42" s="338"/>
      <c r="F42" s="27"/>
      <c r="G42" s="27"/>
      <c r="H42" s="31"/>
      <c r="I42" s="40"/>
      <c r="J42" s="40"/>
      <c r="K42" s="40"/>
    </row>
    <row r="43" spans="1:11" s="41" customFormat="1" x14ac:dyDescent="0.25">
      <c r="A43" s="339"/>
      <c r="B43" s="339"/>
      <c r="C43" s="339"/>
      <c r="D43" s="339"/>
      <c r="E43" s="339"/>
      <c r="F43" s="27"/>
      <c r="G43" s="27"/>
      <c r="H43" s="31"/>
      <c r="I43" s="40"/>
      <c r="J43" s="40"/>
      <c r="K43" s="40"/>
    </row>
    <row r="44" spans="1:11" ht="26.4" x14ac:dyDescent="0.25">
      <c r="A44" s="3" t="s">
        <v>8</v>
      </c>
      <c r="B44" s="3" t="s">
        <v>9</v>
      </c>
      <c r="C44" s="3" t="s">
        <v>11</v>
      </c>
      <c r="D44" s="3" t="s">
        <v>12</v>
      </c>
      <c r="E44" s="27"/>
      <c r="F44" s="3" t="s">
        <v>224</v>
      </c>
      <c r="G44" s="27"/>
      <c r="H44" s="27"/>
    </row>
    <row r="45" spans="1:11" x14ac:dyDescent="0.25">
      <c r="A45" s="108">
        <v>1</v>
      </c>
      <c r="B45" s="168"/>
      <c r="C45" s="100" t="s">
        <v>222</v>
      </c>
      <c r="D45" s="109" t="s">
        <v>223</v>
      </c>
      <c r="E45" s="31"/>
      <c r="F45" s="91" t="s">
        <v>225</v>
      </c>
      <c r="G45" s="31"/>
      <c r="H45" s="27"/>
    </row>
    <row r="46" spans="1:11" x14ac:dyDescent="0.25">
      <c r="A46" s="393">
        <v>1</v>
      </c>
      <c r="B46" s="394"/>
      <c r="C46" s="395" t="s">
        <v>15</v>
      </c>
      <c r="D46" s="395" t="s">
        <v>727</v>
      </c>
      <c r="E46" s="394"/>
      <c r="F46" s="394"/>
      <c r="G46" s="40"/>
    </row>
    <row r="47" spans="1:11" x14ac:dyDescent="0.25">
      <c r="A47" s="7"/>
      <c r="B47" s="41"/>
      <c r="C47" s="8"/>
      <c r="D47" s="8"/>
      <c r="E47" s="41"/>
      <c r="F47" s="48"/>
      <c r="G47" s="41"/>
    </row>
    <row r="48" spans="1:11" x14ac:dyDescent="0.25">
      <c r="A48" s="7"/>
      <c r="B48" s="41"/>
      <c r="C48" s="8"/>
      <c r="D48" s="8"/>
      <c r="E48" s="41"/>
      <c r="F48" s="48"/>
      <c r="G48" s="41"/>
    </row>
    <row r="49" spans="1:7" x14ac:dyDescent="0.25">
      <c r="A49" s="13"/>
      <c r="B49" s="41"/>
      <c r="C49" s="11"/>
      <c r="D49" s="8"/>
      <c r="E49" s="41"/>
      <c r="F49" s="48"/>
      <c r="G49" s="41"/>
    </row>
    <row r="50" spans="1:7" x14ac:dyDescent="0.25">
      <c r="A50" s="13"/>
      <c r="B50" s="41"/>
      <c r="C50" s="11"/>
      <c r="D50" s="8"/>
      <c r="E50" s="41"/>
      <c r="F50" s="48"/>
      <c r="G50" s="41"/>
    </row>
    <row r="51" spans="1:7" x14ac:dyDescent="0.25">
      <c r="A51" s="13"/>
      <c r="B51" s="41"/>
      <c r="C51" s="11"/>
      <c r="D51" s="8"/>
      <c r="E51" s="41"/>
      <c r="F51" s="48"/>
      <c r="G51" s="41"/>
    </row>
    <row r="52" spans="1:7" x14ac:dyDescent="0.25">
      <c r="A52" s="7"/>
      <c r="B52" s="41"/>
      <c r="C52" s="8"/>
      <c r="D52" s="8"/>
      <c r="E52" s="41"/>
      <c r="F52" s="48"/>
      <c r="G52" s="41"/>
    </row>
    <row r="53" spans="1:7" x14ac:dyDescent="0.25">
      <c r="A53" s="7"/>
      <c r="B53" s="41"/>
      <c r="C53" s="8"/>
      <c r="D53" s="8"/>
      <c r="E53" s="41"/>
      <c r="F53" s="48"/>
      <c r="G53" s="41"/>
    </row>
    <row r="54" spans="1:7" x14ac:dyDescent="0.25">
      <c r="A54" s="7"/>
      <c r="B54" s="41"/>
      <c r="C54" s="8"/>
      <c r="D54" s="8"/>
      <c r="E54" s="41"/>
      <c r="F54" s="48"/>
      <c r="G54" s="41"/>
    </row>
    <row r="55" spans="1:7" x14ac:dyDescent="0.25">
      <c r="A55" s="7"/>
      <c r="B55" s="41"/>
      <c r="C55" s="8"/>
      <c r="D55" s="8"/>
      <c r="E55" s="41"/>
      <c r="F55" s="48"/>
      <c r="G55" s="41"/>
    </row>
    <row r="56" spans="1:7" x14ac:dyDescent="0.25">
      <c r="A56" s="7"/>
      <c r="C56" s="8"/>
      <c r="D56" s="8"/>
    </row>
    <row r="57" spans="1:7" x14ac:dyDescent="0.25">
      <c r="A57" s="7"/>
      <c r="C57" s="8"/>
      <c r="D57" s="8"/>
    </row>
    <row r="58" spans="1:7" x14ac:dyDescent="0.25">
      <c r="A58" s="7"/>
      <c r="C58" s="8"/>
      <c r="D58" s="8"/>
    </row>
    <row r="59" spans="1:7" x14ac:dyDescent="0.25">
      <c r="A59" s="7"/>
      <c r="C59" s="8"/>
      <c r="D59" s="8"/>
    </row>
    <row r="60" spans="1:7" x14ac:dyDescent="0.25">
      <c r="A60" s="7"/>
      <c r="C60" s="8"/>
      <c r="D60" s="8"/>
    </row>
    <row r="61" spans="1:7" x14ac:dyDescent="0.25">
      <c r="A61" s="7"/>
      <c r="C61" s="8"/>
      <c r="D61" s="8"/>
    </row>
    <row r="62" spans="1:7" x14ac:dyDescent="0.25">
      <c r="A62" s="7"/>
      <c r="C62" s="8"/>
      <c r="D62" s="8"/>
    </row>
    <row r="63" spans="1:7" x14ac:dyDescent="0.25">
      <c r="A63" s="7"/>
      <c r="C63" s="8"/>
      <c r="D63" s="8"/>
    </row>
    <row r="64" spans="1:7" x14ac:dyDescent="0.25">
      <c r="A64" s="7"/>
      <c r="C64" s="8"/>
      <c r="D64" s="8"/>
    </row>
    <row r="65" spans="1:4" x14ac:dyDescent="0.25">
      <c r="A65" s="7"/>
      <c r="C65" s="8"/>
      <c r="D65" s="8"/>
    </row>
    <row r="66" spans="1:4" x14ac:dyDescent="0.25">
      <c r="A66" s="7"/>
      <c r="C66" s="8"/>
      <c r="D66" s="8"/>
    </row>
    <row r="67" spans="1:4" x14ac:dyDescent="0.25">
      <c r="A67" s="7"/>
      <c r="C67" s="8"/>
      <c r="D67" s="8"/>
    </row>
    <row r="68" spans="1:4" x14ac:dyDescent="0.25">
      <c r="A68" s="7"/>
      <c r="C68" s="8"/>
      <c r="D68" s="8"/>
    </row>
    <row r="69" spans="1:4" x14ac:dyDescent="0.25">
      <c r="A69" s="7"/>
      <c r="C69" s="8"/>
      <c r="D69" s="8"/>
    </row>
    <row r="70" spans="1:4" x14ac:dyDescent="0.25">
      <c r="A70" s="7"/>
      <c r="C70" s="8"/>
      <c r="D70" s="8"/>
    </row>
    <row r="71" spans="1:4" x14ac:dyDescent="0.25">
      <c r="A71" s="7"/>
      <c r="C71" s="8"/>
      <c r="D71" s="8"/>
    </row>
    <row r="72" spans="1:4" x14ac:dyDescent="0.25">
      <c r="A72" s="7"/>
      <c r="C72" s="8"/>
      <c r="D72" s="8"/>
    </row>
    <row r="73" spans="1:4" x14ac:dyDescent="0.25">
      <c r="A73" s="7"/>
      <c r="C73" s="8"/>
      <c r="D73" s="8"/>
    </row>
    <row r="74" spans="1:4" x14ac:dyDescent="0.25">
      <c r="A74" s="7"/>
      <c r="C74" s="8"/>
      <c r="D74" s="8"/>
    </row>
    <row r="75" spans="1:4" x14ac:dyDescent="0.25">
      <c r="A75" s="7"/>
      <c r="C75" s="8"/>
      <c r="D75" s="8"/>
    </row>
    <row r="76" spans="1:4" x14ac:dyDescent="0.25">
      <c r="A76" s="13"/>
      <c r="C76" s="11"/>
      <c r="D76" s="8"/>
    </row>
    <row r="77" spans="1:4" x14ac:dyDescent="0.25">
      <c r="A77" s="7"/>
      <c r="C77" s="8"/>
      <c r="D77" s="8"/>
    </row>
    <row r="78" spans="1:4" x14ac:dyDescent="0.25">
      <c r="A78" s="7"/>
      <c r="C78" s="8"/>
      <c r="D78" s="11"/>
    </row>
    <row r="79" spans="1:4" x14ac:dyDescent="0.25">
      <c r="A79" s="7"/>
      <c r="C79" s="8"/>
      <c r="D79" s="11"/>
    </row>
    <row r="80" spans="1:4" x14ac:dyDescent="0.25">
      <c r="A80" s="7"/>
      <c r="C80" s="8"/>
      <c r="D80" s="8"/>
    </row>
    <row r="81" spans="1:4" x14ac:dyDescent="0.25">
      <c r="A81" s="7"/>
      <c r="C81" s="8"/>
      <c r="D81" s="8"/>
    </row>
    <row r="82" spans="1:4" x14ac:dyDescent="0.25">
      <c r="A82" s="7"/>
      <c r="C82" s="8"/>
      <c r="D82" s="8"/>
    </row>
    <row r="83" spans="1:4" x14ac:dyDescent="0.25">
      <c r="A83" s="7"/>
      <c r="C83" s="8"/>
      <c r="D83" s="8"/>
    </row>
    <row r="84" spans="1:4" x14ac:dyDescent="0.25">
      <c r="A84" s="7"/>
      <c r="C84" s="8"/>
      <c r="D84" s="8"/>
    </row>
    <row r="85" spans="1:4" x14ac:dyDescent="0.25">
      <c r="A85" s="7"/>
      <c r="C85" s="8"/>
      <c r="D85" s="8"/>
    </row>
    <row r="86" spans="1:4" x14ac:dyDescent="0.25">
      <c r="A86" s="7"/>
      <c r="C86" s="8"/>
      <c r="D86" s="8"/>
    </row>
    <row r="87" spans="1:4" x14ac:dyDescent="0.25">
      <c r="A87" s="7"/>
      <c r="C87" s="8"/>
      <c r="D87" s="8"/>
    </row>
    <row r="88" spans="1:4" x14ac:dyDescent="0.25">
      <c r="A88" s="7"/>
      <c r="C88" s="8"/>
      <c r="D88" s="8"/>
    </row>
    <row r="89" spans="1:4" x14ac:dyDescent="0.25">
      <c r="A89" s="7"/>
      <c r="C89" s="8"/>
      <c r="D89" s="8"/>
    </row>
  </sheetData>
  <sheetProtection algorithmName="SHA-512" hashValue="YfyRK43lJnpXlLysYae5Q01pk2Dx+CoT0Tp2Rtm3lOzGi+qEAlhCgoZax2YvFm9SbuYMSuvbyP3oGgteLMJt+w==" saltValue="48DvC20KFfKCS0bgSNFPfQ==" spinCount="100000" sheet="1"/>
  <mergeCells count="5">
    <mergeCell ref="A1:G1"/>
    <mergeCell ref="A2:E3"/>
    <mergeCell ref="A10:E11"/>
    <mergeCell ref="A42:E43"/>
    <mergeCell ref="A18:E19"/>
  </mergeCells>
  <pageMargins left="0.7" right="0.7" top="0.75" bottom="0.75" header="0.3" footer="0.3"/>
  <pageSetup scale="79" fitToHeight="2" orientation="landscape" r:id="rId1"/>
  <headerFooter>
    <oddFooter>&amp;CCurriculum for Agricultural Science Education © 2019 ASP – Miscellaneous – Page &amp;P</oddFooter>
  </headerFooter>
  <rowBreaks count="1" manualBreakCount="1">
    <brk id="17"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7"/>
  <sheetViews>
    <sheetView showGridLines="0" view="pageLayout" zoomScaleNormal="100" workbookViewId="0">
      <selection sqref="A1:E1"/>
    </sheetView>
  </sheetViews>
  <sheetFormatPr defaultColWidth="14.5546875" defaultRowHeight="13.8" x14ac:dyDescent="0.25"/>
  <cols>
    <col min="1" max="1" width="14.5546875" style="27" customWidth="1"/>
    <col min="2" max="2" width="9.5546875" style="27" customWidth="1"/>
    <col min="3" max="3" width="11.88671875" style="27" customWidth="1"/>
    <col min="4" max="4" width="58.88671875" style="27" customWidth="1"/>
    <col min="5" max="5" width="2.44140625" style="27" hidden="1" customWidth="1"/>
    <col min="6" max="9" width="9.109375" style="39" customWidth="1"/>
    <col min="10" max="253" width="9.109375" style="27" customWidth="1"/>
    <col min="254" max="254" width="8.33203125" style="27" customWidth="1"/>
    <col min="255" max="255" width="8.6640625" style="27" customWidth="1"/>
    <col min="256" max="16384" width="14.5546875" style="27"/>
  </cols>
  <sheetData>
    <row r="1" spans="1:9" ht="76.5" customHeight="1" x14ac:dyDescent="0.25">
      <c r="A1" s="349"/>
      <c r="B1" s="349"/>
      <c r="C1" s="349"/>
      <c r="D1" s="349"/>
      <c r="E1" s="349"/>
    </row>
    <row r="2" spans="1:9" x14ac:dyDescent="0.25">
      <c r="A2" s="350" t="s">
        <v>29</v>
      </c>
      <c r="B2" s="350"/>
      <c r="C2" s="350"/>
      <c r="D2" s="350"/>
      <c r="E2" s="350"/>
    </row>
    <row r="3" spans="1:9" x14ac:dyDescent="0.25">
      <c r="A3" s="332"/>
      <c r="B3" s="332"/>
      <c r="C3" s="332"/>
      <c r="D3" s="332"/>
      <c r="E3" s="332"/>
    </row>
    <row r="4" spans="1:9" ht="26.4" x14ac:dyDescent="0.25">
      <c r="A4" s="3" t="s">
        <v>8</v>
      </c>
      <c r="B4" s="9" t="s">
        <v>9</v>
      </c>
      <c r="C4" s="9" t="s">
        <v>11</v>
      </c>
      <c r="D4" s="9" t="s">
        <v>12</v>
      </c>
    </row>
    <row r="5" spans="1:9" s="31" customFormat="1" ht="15" customHeight="1" x14ac:dyDescent="0.25">
      <c r="A5" s="14">
        <v>20</v>
      </c>
      <c r="B5" s="110"/>
      <c r="C5" s="15" t="s">
        <v>15</v>
      </c>
      <c r="D5" s="15" t="s">
        <v>129</v>
      </c>
      <c r="F5" s="40"/>
      <c r="G5" s="40"/>
      <c r="H5" s="40"/>
      <c r="I5" s="40"/>
    </row>
    <row r="6" spans="1:9" s="31" customFormat="1" ht="15" customHeight="1" x14ac:dyDescent="0.25">
      <c r="A6" s="14">
        <v>20</v>
      </c>
      <c r="B6" s="110"/>
      <c r="C6" s="15" t="s">
        <v>15</v>
      </c>
      <c r="D6" s="15" t="s">
        <v>264</v>
      </c>
      <c r="F6" s="40"/>
      <c r="G6" s="40"/>
      <c r="H6" s="40"/>
      <c r="I6" s="40"/>
    </row>
    <row r="7" spans="1:9" s="31" customFormat="1" ht="15" customHeight="1" x14ac:dyDescent="0.25">
      <c r="A7" s="14">
        <v>1</v>
      </c>
      <c r="B7" s="110"/>
      <c r="C7" s="15" t="s">
        <v>15</v>
      </c>
      <c r="D7" s="15" t="s">
        <v>728</v>
      </c>
      <c r="F7" s="40"/>
      <c r="G7" s="40"/>
      <c r="H7" s="40"/>
      <c r="I7" s="40"/>
    </row>
    <row r="8" spans="1:9" s="31" customFormat="1" x14ac:dyDescent="0.25">
      <c r="A8" s="14">
        <v>20</v>
      </c>
      <c r="B8" s="110"/>
      <c r="C8" s="15" t="s">
        <v>15</v>
      </c>
      <c r="D8" s="15" t="s">
        <v>466</v>
      </c>
      <c r="F8" s="40"/>
      <c r="G8" s="40"/>
      <c r="H8" s="40"/>
      <c r="I8" s="40"/>
    </row>
    <row r="9" spans="1:9" s="31" customFormat="1" x14ac:dyDescent="0.25">
      <c r="A9" s="14">
        <v>20</v>
      </c>
      <c r="B9" s="110"/>
      <c r="C9" s="15" t="s">
        <v>15</v>
      </c>
      <c r="D9" s="15" t="s">
        <v>130</v>
      </c>
      <c r="F9" s="40"/>
      <c r="G9" s="40"/>
      <c r="H9" s="40"/>
      <c r="I9" s="40"/>
    </row>
    <row r="10" spans="1:9" s="31" customFormat="1" x14ac:dyDescent="0.25">
      <c r="A10" s="14">
        <v>1</v>
      </c>
      <c r="B10" s="110"/>
      <c r="C10" s="15" t="s">
        <v>15</v>
      </c>
      <c r="D10" s="15" t="s">
        <v>131</v>
      </c>
      <c r="F10" s="40"/>
      <c r="G10" s="40"/>
      <c r="H10" s="40"/>
      <c r="I10" s="40"/>
    </row>
    <row r="11" spans="1:9" x14ac:dyDescent="0.25">
      <c r="A11" s="14">
        <v>10</v>
      </c>
      <c r="B11" s="110"/>
      <c r="C11" s="15" t="s">
        <v>15</v>
      </c>
      <c r="D11" s="15" t="s">
        <v>132</v>
      </c>
    </row>
    <row r="12" spans="1:9" x14ac:dyDescent="0.25">
      <c r="A12" s="338" t="s">
        <v>36</v>
      </c>
      <c r="B12" s="338"/>
      <c r="C12" s="338"/>
      <c r="D12" s="338"/>
      <c r="E12" s="338"/>
    </row>
    <row r="13" spans="1:9" x14ac:dyDescent="0.25">
      <c r="A13" s="339"/>
      <c r="B13" s="339"/>
      <c r="C13" s="339"/>
      <c r="D13" s="339"/>
      <c r="E13" s="339"/>
    </row>
    <row r="14" spans="1:9" ht="26.4" x14ac:dyDescent="0.25">
      <c r="A14" s="9" t="s">
        <v>8</v>
      </c>
      <c r="B14" s="9" t="s">
        <v>9</v>
      </c>
      <c r="C14" s="9" t="s">
        <v>11</v>
      </c>
      <c r="D14" s="9" t="s">
        <v>12</v>
      </c>
    </row>
    <row r="15" spans="1:9" s="31" customFormat="1" x14ac:dyDescent="0.25">
      <c r="A15" s="14">
        <v>20</v>
      </c>
      <c r="B15" s="110"/>
      <c r="C15" s="15" t="s">
        <v>15</v>
      </c>
      <c r="D15" s="15" t="s">
        <v>133</v>
      </c>
      <c r="F15" s="40"/>
      <c r="G15" s="40"/>
      <c r="H15" s="40"/>
      <c r="I15" s="40"/>
    </row>
    <row r="16" spans="1:9" s="31" customFormat="1" x14ac:dyDescent="0.25">
      <c r="A16" s="14">
        <v>20</v>
      </c>
      <c r="B16" s="110"/>
      <c r="C16" s="15" t="s">
        <v>15</v>
      </c>
      <c r="D16" s="15" t="s">
        <v>134</v>
      </c>
      <c r="F16" s="40"/>
      <c r="G16" s="40"/>
      <c r="H16" s="40"/>
      <c r="I16" s="40"/>
    </row>
    <row r="17" spans="1:9" s="31" customFormat="1" x14ac:dyDescent="0.25">
      <c r="A17" s="14">
        <v>20</v>
      </c>
      <c r="B17" s="110"/>
      <c r="C17" s="15" t="s">
        <v>15</v>
      </c>
      <c r="D17" s="15" t="s">
        <v>135</v>
      </c>
      <c r="F17" s="40"/>
      <c r="G17" s="40"/>
      <c r="H17" s="40"/>
      <c r="I17" s="40"/>
    </row>
    <row r="18" spans="1:9" s="31" customFormat="1" x14ac:dyDescent="0.25">
      <c r="A18" s="14">
        <v>20</v>
      </c>
      <c r="B18" s="110"/>
      <c r="C18" s="15" t="s">
        <v>15</v>
      </c>
      <c r="D18" s="15" t="s">
        <v>136</v>
      </c>
      <c r="F18" s="40"/>
      <c r="G18" s="40"/>
      <c r="H18" s="40"/>
      <c r="I18" s="40"/>
    </row>
    <row r="19" spans="1:9" s="31" customFormat="1" x14ac:dyDescent="0.25">
      <c r="A19" s="14">
        <v>60</v>
      </c>
      <c r="B19" s="110"/>
      <c r="C19" s="15" t="s">
        <v>121</v>
      </c>
      <c r="D19" s="15" t="s">
        <v>467</v>
      </c>
      <c r="F19" s="40"/>
      <c r="G19" s="40"/>
      <c r="H19" s="40"/>
      <c r="I19" s="40"/>
    </row>
    <row r="20" spans="1:9" s="31" customFormat="1" x14ac:dyDescent="0.25">
      <c r="A20" s="14">
        <v>80</v>
      </c>
      <c r="B20" s="110"/>
      <c r="C20" s="15" t="s">
        <v>121</v>
      </c>
      <c r="D20" s="15" t="s">
        <v>137</v>
      </c>
      <c r="F20" s="40"/>
      <c r="G20" s="40"/>
      <c r="H20" s="40"/>
      <c r="I20" s="40"/>
    </row>
    <row r="21" spans="1:9" s="31" customFormat="1" x14ac:dyDescent="0.25">
      <c r="A21" s="14">
        <v>100</v>
      </c>
      <c r="B21" s="110"/>
      <c r="C21" s="15" t="s">
        <v>121</v>
      </c>
      <c r="D21" s="15" t="s">
        <v>138</v>
      </c>
      <c r="F21" s="40"/>
      <c r="G21" s="40"/>
      <c r="H21" s="40"/>
      <c r="I21" s="40"/>
    </row>
    <row r="22" spans="1:9" s="31" customFormat="1" x14ac:dyDescent="0.25">
      <c r="A22" s="14">
        <v>20</v>
      </c>
      <c r="B22" s="110"/>
      <c r="C22" s="15" t="s">
        <v>139</v>
      </c>
      <c r="D22" s="15" t="s">
        <v>140</v>
      </c>
      <c r="F22" s="40"/>
      <c r="G22" s="40"/>
      <c r="H22" s="40"/>
      <c r="I22" s="40"/>
    </row>
    <row r="23" spans="1:9" s="31" customFormat="1" x14ac:dyDescent="0.25">
      <c r="A23" s="14">
        <v>20</v>
      </c>
      <c r="B23" s="110"/>
      <c r="C23" s="15" t="s">
        <v>139</v>
      </c>
      <c r="D23" s="15" t="s">
        <v>141</v>
      </c>
      <c r="F23" s="40"/>
      <c r="G23" s="40"/>
      <c r="H23" s="40"/>
      <c r="I23" s="40"/>
    </row>
    <row r="24" spans="1:9" s="31" customFormat="1" x14ac:dyDescent="0.25">
      <c r="A24" s="14">
        <v>1</v>
      </c>
      <c r="B24" s="110"/>
      <c r="C24" s="15" t="s">
        <v>16</v>
      </c>
      <c r="D24" s="15" t="s">
        <v>142</v>
      </c>
      <c r="F24" s="40"/>
      <c r="G24" s="40"/>
      <c r="H24" s="40"/>
      <c r="I24" s="40"/>
    </row>
    <row r="25" spans="1:9" s="31" customFormat="1" x14ac:dyDescent="0.25">
      <c r="A25" s="14">
        <v>12</v>
      </c>
      <c r="B25" s="110"/>
      <c r="C25" s="15" t="s">
        <v>15</v>
      </c>
      <c r="D25" s="15" t="s">
        <v>143</v>
      </c>
      <c r="F25" s="40"/>
      <c r="G25" s="40"/>
      <c r="H25" s="40"/>
      <c r="I25" s="40"/>
    </row>
    <row r="26" spans="1:9" s="31" customFormat="1" x14ac:dyDescent="0.25">
      <c r="A26" s="14">
        <v>20</v>
      </c>
      <c r="B26" s="110"/>
      <c r="C26" s="15" t="s">
        <v>15</v>
      </c>
      <c r="D26" s="15" t="s">
        <v>144</v>
      </c>
      <c r="F26" s="40"/>
      <c r="G26" s="40"/>
      <c r="H26" s="40"/>
      <c r="I26" s="40"/>
    </row>
    <row r="27" spans="1:9" s="31" customFormat="1" x14ac:dyDescent="0.25">
      <c r="A27" s="14">
        <v>20</v>
      </c>
      <c r="B27" s="110"/>
      <c r="C27" s="15" t="s">
        <v>15</v>
      </c>
      <c r="D27" s="15" t="s">
        <v>145</v>
      </c>
      <c r="F27" s="40"/>
      <c r="G27" s="40"/>
      <c r="H27" s="40"/>
      <c r="I27" s="40"/>
    </row>
    <row r="28" spans="1:9" s="31" customFormat="1" ht="15" customHeight="1" x14ac:dyDescent="0.25">
      <c r="A28" s="14">
        <v>40</v>
      </c>
      <c r="B28" s="110"/>
      <c r="C28" s="15" t="s">
        <v>15</v>
      </c>
      <c r="D28" s="15" t="s">
        <v>146</v>
      </c>
      <c r="F28" s="40"/>
      <c r="G28" s="40"/>
      <c r="H28" s="40"/>
      <c r="I28" s="40"/>
    </row>
    <row r="29" spans="1:9" s="31" customFormat="1" x14ac:dyDescent="0.25">
      <c r="A29" s="14">
        <v>1</v>
      </c>
      <c r="B29" s="110"/>
      <c r="C29" s="15" t="s">
        <v>46</v>
      </c>
      <c r="D29" s="15" t="s">
        <v>147</v>
      </c>
      <c r="F29" s="40"/>
      <c r="G29" s="40"/>
      <c r="H29" s="40"/>
      <c r="I29" s="40"/>
    </row>
    <row r="30" spans="1:9" x14ac:dyDescent="0.25">
      <c r="A30" s="14">
        <v>11</v>
      </c>
      <c r="B30" s="110"/>
      <c r="C30" s="15" t="s">
        <v>41</v>
      </c>
      <c r="D30" s="15" t="s">
        <v>148</v>
      </c>
    </row>
    <row r="31" spans="1:9" x14ac:dyDescent="0.25">
      <c r="A31" s="14">
        <v>30</v>
      </c>
      <c r="B31" s="110"/>
      <c r="C31" s="15" t="s">
        <v>15</v>
      </c>
      <c r="D31" s="15" t="s">
        <v>149</v>
      </c>
    </row>
    <row r="32" spans="1:9" x14ac:dyDescent="0.25">
      <c r="A32" s="14">
        <v>30</v>
      </c>
      <c r="B32" s="110"/>
      <c r="C32" s="15" t="s">
        <v>15</v>
      </c>
      <c r="D32" s="15" t="s">
        <v>150</v>
      </c>
    </row>
    <row r="33" spans="1:4" x14ac:dyDescent="0.25">
      <c r="A33" s="14">
        <v>300</v>
      </c>
      <c r="B33" s="110"/>
      <c r="C33" s="15" t="s">
        <v>15</v>
      </c>
      <c r="D33" s="15" t="s">
        <v>151</v>
      </c>
    </row>
    <row r="34" spans="1:4" x14ac:dyDescent="0.25">
      <c r="A34" s="14">
        <v>2</v>
      </c>
      <c r="B34" s="110"/>
      <c r="C34" s="15" t="s">
        <v>45</v>
      </c>
      <c r="D34" s="15" t="s">
        <v>152</v>
      </c>
    </row>
    <row r="35" spans="1:4" x14ac:dyDescent="0.25">
      <c r="A35" s="14">
        <v>10</v>
      </c>
      <c r="B35" s="110"/>
      <c r="C35" s="15" t="s">
        <v>37</v>
      </c>
      <c r="D35" s="15" t="s">
        <v>153</v>
      </c>
    </row>
    <row r="36" spans="1:4" x14ac:dyDescent="0.25">
      <c r="A36" s="14">
        <v>10</v>
      </c>
      <c r="B36" s="110"/>
      <c r="C36" s="15" t="s">
        <v>45</v>
      </c>
      <c r="D36" s="15" t="s">
        <v>154</v>
      </c>
    </row>
    <row r="37" spans="1:4" x14ac:dyDescent="0.25">
      <c r="B37" s="39"/>
    </row>
    <row r="38" spans="1:4" x14ac:dyDescent="0.25">
      <c r="B38" s="39"/>
    </row>
    <row r="39" spans="1:4" x14ac:dyDescent="0.25">
      <c r="B39" s="39"/>
    </row>
    <row r="40" spans="1:4" x14ac:dyDescent="0.25">
      <c r="B40" s="39"/>
    </row>
    <row r="41" spans="1:4" x14ac:dyDescent="0.25">
      <c r="B41" s="39"/>
    </row>
    <row r="42" spans="1:4" x14ac:dyDescent="0.25">
      <c r="B42" s="39"/>
    </row>
    <row r="43" spans="1:4" x14ac:dyDescent="0.25">
      <c r="B43" s="39"/>
    </row>
    <row r="44" spans="1:4" x14ac:dyDescent="0.25">
      <c r="B44" s="39"/>
    </row>
    <row r="45" spans="1:4" x14ac:dyDescent="0.25">
      <c r="B45" s="39"/>
    </row>
    <row r="46" spans="1:4" x14ac:dyDescent="0.25">
      <c r="B46" s="39"/>
    </row>
    <row r="47" spans="1:4" x14ac:dyDescent="0.25">
      <c r="B47" s="39"/>
    </row>
    <row r="48" spans="1:4" x14ac:dyDescent="0.25">
      <c r="B48" s="39"/>
    </row>
    <row r="49" spans="2:2" x14ac:dyDescent="0.25">
      <c r="B49" s="39"/>
    </row>
    <row r="50" spans="2:2" x14ac:dyDescent="0.25">
      <c r="B50" s="39"/>
    </row>
    <row r="51" spans="2:2" x14ac:dyDescent="0.25">
      <c r="B51" s="39"/>
    </row>
    <row r="52" spans="2:2" x14ac:dyDescent="0.25">
      <c r="B52" s="39"/>
    </row>
    <row r="53" spans="2:2" x14ac:dyDescent="0.25">
      <c r="B53" s="39"/>
    </row>
    <row r="54" spans="2:2" x14ac:dyDescent="0.25">
      <c r="B54" s="39"/>
    </row>
    <row r="55" spans="2:2" x14ac:dyDescent="0.25">
      <c r="B55" s="39"/>
    </row>
    <row r="56" spans="2:2" x14ac:dyDescent="0.25">
      <c r="B56" s="39"/>
    </row>
    <row r="57" spans="2:2" x14ac:dyDescent="0.25">
      <c r="B57" s="39"/>
    </row>
    <row r="58" spans="2:2" x14ac:dyDescent="0.25">
      <c r="B58" s="39"/>
    </row>
    <row r="59" spans="2:2" x14ac:dyDescent="0.25">
      <c r="B59" s="39"/>
    </row>
    <row r="60" spans="2:2" x14ac:dyDescent="0.25">
      <c r="B60" s="39"/>
    </row>
    <row r="61" spans="2:2" x14ac:dyDescent="0.25">
      <c r="B61" s="39"/>
    </row>
    <row r="62" spans="2:2" x14ac:dyDescent="0.25">
      <c r="B62" s="39"/>
    </row>
    <row r="63" spans="2:2" x14ac:dyDescent="0.25">
      <c r="B63" s="39"/>
    </row>
    <row r="64" spans="2:2"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sheetData>
  <sheetProtection algorithmName="SHA-512" hashValue="ujW9mmEtWPcC8TFkGepO1apOcyKx/oFLt0T7X/n51+aZqEbsMOtX6+cR+T3mdbINj8tGJ0+ciNqS+oEjHWLP/A==" saltValue="EPHtdRA7YVoCdFm7FloskA==" spinCount="100000" sheet="1"/>
  <mergeCells count="3">
    <mergeCell ref="A1:E1"/>
    <mergeCell ref="A2:E3"/>
    <mergeCell ref="A12:E13"/>
  </mergeCells>
  <pageMargins left="0.7" right="0.7" top="0.75" bottom="0.75" header="0.3" footer="0.3"/>
  <pageSetup scale="95" orientation="portrait" r:id="rId1"/>
  <headerFooter>
    <oddFooter>&amp;CCurriculum for Agricultural Science Education © 2019 ASP – Classroom Supplies – 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Guidelines for Purchasing</vt:lpstr>
      <vt:lpstr>CASE Online</vt:lpstr>
      <vt:lpstr>Cengage</vt:lpstr>
      <vt:lpstr>Lab-Aids</vt:lpstr>
      <vt:lpstr>Newbyte</vt:lpstr>
      <vt:lpstr>Vernier</vt:lpstr>
      <vt:lpstr>Ward's</vt:lpstr>
      <vt:lpstr>Miscellaneous</vt:lpstr>
      <vt:lpstr>Classroom Supplies</vt:lpstr>
      <vt:lpstr>Local Supplies</vt:lpstr>
      <vt:lpstr>Newbyte!OLE_LINK1</vt:lpstr>
      <vt:lpstr>Cengage!Print_Area</vt:lpstr>
      <vt:lpstr>'Classroom Supplies'!Print_Area</vt:lpstr>
      <vt:lpstr>'Guidelines for Purchasing'!Print_Area</vt:lpstr>
      <vt:lpstr>'Lab-Aids'!Print_Area</vt:lpstr>
      <vt:lpstr>'Local Supplies'!Print_Area</vt:lpstr>
      <vt:lpstr>Newbyte!Print_Area</vt:lpstr>
      <vt:lpstr>Vernier!Print_Area</vt:lpstr>
      <vt:lpstr>'Lab-Aids'!Print_Titles</vt:lpstr>
      <vt:lpstr>'Local Supplies'!Print_Titles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Marlene</dc:creator>
  <cp:lastModifiedBy>CASE M Chaplin</cp:lastModifiedBy>
  <cp:lastPrinted>2019-01-29T18:04:52Z</cp:lastPrinted>
  <dcterms:created xsi:type="dcterms:W3CDTF">2010-03-26T20:42:05Z</dcterms:created>
  <dcterms:modified xsi:type="dcterms:W3CDTF">2019-01-29T18:20:33Z</dcterms:modified>
</cp:coreProperties>
</file>