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CASE M Chaplin\Desktop\CASE Initative\CASE Initiative\Purchasing Manuals\2019\"/>
    </mc:Choice>
  </mc:AlternateContent>
  <bookViews>
    <workbookView xWindow="0" yWindow="0" windowWidth="20496" windowHeight="7620" tabRatio="890"/>
  </bookViews>
  <sheets>
    <sheet name="Guidelines for Purchasing" sheetId="11" r:id="rId1"/>
    <sheet name="CASE Online" sheetId="12" r:id="rId2"/>
    <sheet name="Cengage" sheetId="17" r:id="rId3"/>
    <sheet name="Lab-Aids" sheetId="18" r:id="rId4"/>
    <sheet name="Vernier" sheetId="19" r:id="rId5"/>
    <sheet name="Ward's" sheetId="6" r:id="rId6"/>
    <sheet name="Multimedia and Software" sheetId="13" r:id="rId7"/>
    <sheet name="Miscellaneous" sheetId="14" r:id="rId8"/>
    <sheet name="Classroom Supplies" sheetId="15" r:id="rId9"/>
    <sheet name="Local Supplies" sheetId="16" r:id="rId10"/>
  </sheets>
  <definedNames>
    <definedName name="_xlnm.Print_Area" localSheetId="2">Cengage!$A$1:$H$25</definedName>
    <definedName name="_xlnm.Print_Area" localSheetId="8">'Classroom Supplies'!$A$1:$D$26</definedName>
    <definedName name="_xlnm.Print_Area" localSheetId="0">'Guidelines for Purchasing'!$A$1:$L$17</definedName>
    <definedName name="_xlnm.Print_Area" localSheetId="3">'Lab-Aids'!$A$1:$G$13</definedName>
    <definedName name="_xlnm.Print_Area" localSheetId="9">'Local Supplies'!$A$1:$D$76</definedName>
    <definedName name="_xlnm.Print_Area" localSheetId="7">Miscellaneous!$A$1:$E$10</definedName>
    <definedName name="_xlnm.Print_Area" localSheetId="4">Vernier!$A$1:$F$39</definedName>
    <definedName name="_xlnm.Print_Area" localSheetId="5">'Ward''s'!$A$1:$G$99</definedName>
    <definedName name="_xlnm.Print_Titles" localSheetId="3">'Lab-Aids'!#REF!</definedName>
    <definedName name="_xlnm.Print_Titles" localSheetId="9">'Local Supplies'!#REF!</definedName>
    <definedName name="Z_7745160B_1EA2_4E50_A10B_C776ED08D565_.wvu.Cols" localSheetId="9" hidden="1">'Local Supplies'!$E:$E</definedName>
    <definedName name="Z_7745160B_1EA2_4E50_A10B_C776ED08D565_.wvu.Cols" localSheetId="6" hidden="1">'Multimedia and Software'!$E:$E</definedName>
    <definedName name="Z_7745160B_1EA2_4E50_A10B_C776ED08D565_.wvu.PrintArea" localSheetId="2" hidden="1">Cengage!$A$1:$H$25</definedName>
    <definedName name="Z_7745160B_1EA2_4E50_A10B_C776ED08D565_.wvu.PrintArea" localSheetId="8" hidden="1">'Classroom Supplies'!$A$1:$D$26</definedName>
    <definedName name="Z_7745160B_1EA2_4E50_A10B_C776ED08D565_.wvu.PrintArea" localSheetId="0" hidden="1">'Guidelines for Purchasing'!$A$1:$L$17</definedName>
    <definedName name="Z_7745160B_1EA2_4E50_A10B_C776ED08D565_.wvu.PrintArea" localSheetId="3" hidden="1">'Lab-Aids'!$A$1:$G$13</definedName>
    <definedName name="Z_7745160B_1EA2_4E50_A10B_C776ED08D565_.wvu.PrintArea" localSheetId="9" hidden="1">'Local Supplies'!$A$1:$D$76</definedName>
    <definedName name="Z_7745160B_1EA2_4E50_A10B_C776ED08D565_.wvu.PrintArea" localSheetId="7" hidden="1">Miscellaneous!$A$1:$E$10</definedName>
    <definedName name="Z_7745160B_1EA2_4E50_A10B_C776ED08D565_.wvu.PrintArea" localSheetId="4" hidden="1">Vernier!$A$1:$F$39</definedName>
    <definedName name="Z_7745160B_1EA2_4E50_A10B_C776ED08D565_.wvu.PrintArea" localSheetId="5" hidden="1">'Ward''s'!$A$1:$G$99</definedName>
    <definedName name="Z_D9B2B477_6E34_4C8D_B2F1_BF41DAE53362_.wvu.Cols" localSheetId="9" hidden="1">'Local Supplies'!$E:$E</definedName>
    <definedName name="Z_D9B2B477_6E34_4C8D_B2F1_BF41DAE53362_.wvu.Cols" localSheetId="6" hidden="1">'Multimedia and Software'!$E:$E</definedName>
    <definedName name="Z_D9B2B477_6E34_4C8D_B2F1_BF41DAE53362_.wvu.PrintArea" localSheetId="2" hidden="1">Cengage!$A$1:$H$25</definedName>
    <definedName name="Z_D9B2B477_6E34_4C8D_B2F1_BF41DAE53362_.wvu.PrintArea" localSheetId="8" hidden="1">'Classroom Supplies'!$A$1:$D$26</definedName>
    <definedName name="Z_D9B2B477_6E34_4C8D_B2F1_BF41DAE53362_.wvu.PrintArea" localSheetId="0" hidden="1">'Guidelines for Purchasing'!$A$1:$L$17</definedName>
    <definedName name="Z_D9B2B477_6E34_4C8D_B2F1_BF41DAE53362_.wvu.PrintArea" localSheetId="3" hidden="1">'Lab-Aids'!$A$1:$G$13</definedName>
    <definedName name="Z_D9B2B477_6E34_4C8D_B2F1_BF41DAE53362_.wvu.PrintArea" localSheetId="9" hidden="1">'Local Supplies'!$A$1:$D$76</definedName>
    <definedName name="Z_D9B2B477_6E34_4C8D_B2F1_BF41DAE53362_.wvu.PrintArea" localSheetId="7" hidden="1">Miscellaneous!$A$1:$E$10</definedName>
    <definedName name="Z_D9B2B477_6E34_4C8D_B2F1_BF41DAE53362_.wvu.PrintArea" localSheetId="4" hidden="1">Vernier!$A$1:$F$39</definedName>
    <definedName name="Z_D9B2B477_6E34_4C8D_B2F1_BF41DAE53362_.wvu.PrintArea" localSheetId="5" hidden="1">'Ward''s'!$A$1:$G$99</definedName>
  </definedNames>
  <calcPr calcId="162913"/>
  <customWorkbookViews>
    <customWorkbookView name="Melanie Bloom - Personal View" guid="{7745160B-1EA2-4E50-A10B-C776ED08D565}" mergeInterval="0" personalView="1" maximized="1" xWindow="-8" yWindow="-8" windowWidth="1382" windowHeight="744" tabRatio="890" activeSheetId="4"/>
    <customWorkbookView name="Miranda Chaplin - Personal View" guid="{D9B2B477-6E34-4C8D-B2F1-BF41DAE53362}" mergeInterval="0" personalView="1" maximized="1" xWindow="-11" yWindow="-11" windowWidth="1942" windowHeight="1046" tabRatio="890" activeSheetId="1" showComments="commIndAndComment"/>
  </customWorkbookViews>
</workbook>
</file>

<file path=xl/calcChain.xml><?xml version="1.0" encoding="utf-8"?>
<calcChain xmlns="http://schemas.openxmlformats.org/spreadsheetml/2006/main">
  <c r="F5" i="19" l="1"/>
  <c r="F6" i="19"/>
  <c r="F7" i="19"/>
  <c r="F8" i="19"/>
  <c r="F9" i="19"/>
  <c r="F10" i="19"/>
  <c r="F11" i="19"/>
  <c r="F12" i="19"/>
  <c r="F13" i="19"/>
  <c r="F14" i="19"/>
  <c r="F15" i="19"/>
  <c r="F16" i="19"/>
  <c r="F17" i="19"/>
  <c r="F18" i="19"/>
  <c r="F19" i="19"/>
  <c r="F20" i="19"/>
  <c r="F21" i="19"/>
  <c r="F22" i="19"/>
  <c r="F23" i="19"/>
  <c r="F24" i="19"/>
  <c r="F25" i="19"/>
  <c r="F26" i="19"/>
  <c r="F27" i="19"/>
  <c r="F28" i="19"/>
  <c r="F29" i="19"/>
  <c r="F30" i="19"/>
  <c r="G5" i="18"/>
  <c r="G6" i="18"/>
  <c r="G7" i="18"/>
  <c r="G8" i="18"/>
  <c r="H20" i="17"/>
  <c r="H22" i="17"/>
  <c r="H23" i="17"/>
  <c r="H24" i="17"/>
  <c r="H25" i="17"/>
  <c r="C69" i="6"/>
  <c r="C70" i="6"/>
  <c r="C71" i="6"/>
  <c r="C72" i="6"/>
  <c r="C73" i="6"/>
  <c r="C74" i="6"/>
  <c r="C75" i="6"/>
  <c r="C76" i="6"/>
  <c r="C77" i="6"/>
  <c r="C78" i="6"/>
  <c r="C79" i="6"/>
  <c r="C80" i="6"/>
  <c r="C83" i="6"/>
  <c r="C42" i="6"/>
  <c r="C43" i="6"/>
  <c r="C44" i="6"/>
  <c r="C45" i="6"/>
  <c r="C46" i="6"/>
  <c r="C47" i="6"/>
  <c r="C48" i="6"/>
  <c r="C49" i="6"/>
  <c r="C50" i="6"/>
  <c r="C51" i="6"/>
  <c r="C52" i="6"/>
  <c r="C53" i="6"/>
  <c r="C54" i="6"/>
  <c r="C55" i="6"/>
  <c r="C56" i="6"/>
  <c r="C57" i="6"/>
  <c r="C58" i="6"/>
  <c r="C59" i="6"/>
  <c r="C60" i="6"/>
  <c r="C61" i="6"/>
  <c r="C62" i="6"/>
  <c r="C63" i="6"/>
  <c r="C64" i="6"/>
  <c r="C40" i="6"/>
  <c r="C25" i="6"/>
  <c r="C26" i="6"/>
  <c r="C27" i="6"/>
  <c r="C28" i="6"/>
  <c r="C29" i="6"/>
  <c r="C30" i="6"/>
  <c r="C31" i="6"/>
  <c r="C32" i="6"/>
  <c r="C33" i="6"/>
  <c r="C24" i="6"/>
  <c r="G70" i="6"/>
  <c r="G69" i="6"/>
  <c r="G61" i="6"/>
  <c r="G83" i="6"/>
  <c r="G81" i="6"/>
  <c r="G80" i="6"/>
  <c r="G79" i="6"/>
  <c r="G78" i="6"/>
  <c r="G77" i="6"/>
  <c r="G76" i="6"/>
  <c r="G75" i="6"/>
  <c r="G74" i="6"/>
  <c r="G73" i="6"/>
  <c r="G72" i="6"/>
  <c r="G71" i="6"/>
  <c r="G64" i="6"/>
  <c r="G63" i="6"/>
  <c r="G62" i="6"/>
  <c r="G60" i="6"/>
  <c r="G59" i="6"/>
  <c r="G58" i="6"/>
  <c r="G57" i="6"/>
  <c r="G56" i="6"/>
  <c r="G55" i="6"/>
  <c r="G54" i="6"/>
  <c r="G53" i="6"/>
  <c r="G52" i="6"/>
  <c r="G51" i="6"/>
  <c r="G50" i="6"/>
  <c r="G49" i="6"/>
  <c r="G48" i="6"/>
  <c r="G47" i="6"/>
  <c r="G46" i="6"/>
  <c r="G45" i="6"/>
  <c r="G44" i="6"/>
  <c r="G43" i="6"/>
  <c r="G42" i="6"/>
  <c r="G41" i="6"/>
  <c r="G40" i="6"/>
  <c r="G33" i="6"/>
  <c r="G32" i="6"/>
  <c r="G31" i="6"/>
  <c r="G30" i="6"/>
  <c r="G29" i="6"/>
  <c r="G28" i="6"/>
  <c r="G27" i="6"/>
  <c r="G26" i="6"/>
  <c r="G25" i="6"/>
  <c r="G24" i="6"/>
  <c r="G9" i="18" l="1"/>
  <c r="G11" i="18" s="1"/>
  <c r="G12" i="18"/>
  <c r="G13" i="18" s="1"/>
  <c r="F34" i="19"/>
  <c r="F35" i="19" s="1"/>
  <c r="G34" i="6"/>
  <c r="G65" i="6"/>
  <c r="G84" i="6"/>
  <c r="G87" i="6"/>
  <c r="G88" i="6" s="1"/>
  <c r="G90" i="6" s="1"/>
  <c r="F36" i="19" l="1"/>
  <c r="F37" i="19" s="1"/>
</calcChain>
</file>

<file path=xl/sharedStrings.xml><?xml version="1.0" encoding="utf-8"?>
<sst xmlns="http://schemas.openxmlformats.org/spreadsheetml/2006/main" count="738" uniqueCount="453">
  <si>
    <t>Please Note:</t>
  </si>
  <si>
    <t>Each worksheet is a quote from a specific vendor. Ordering information for that vendor is provided.</t>
  </si>
  <si>
    <t xml:space="preserve">If a special promotional code is provided, please use it when ordering to receive the specified discount. </t>
  </si>
  <si>
    <t>Miscellaneous items have a recommended vendor, but no special pricing.</t>
  </si>
  <si>
    <t>CASE does NOT recommend vendors for Classroom Supplies or Local Supplies.</t>
  </si>
  <si>
    <t>Laboratory Equipment Listing</t>
  </si>
  <si>
    <t>Quantity Recommended</t>
  </si>
  <si>
    <t>Quantity Needed</t>
  </si>
  <si>
    <t>Item #</t>
  </si>
  <si>
    <t>Unit</t>
  </si>
  <si>
    <t>Item</t>
  </si>
  <si>
    <t>Item Price</t>
  </si>
  <si>
    <t>Item Total</t>
  </si>
  <si>
    <t>Each</t>
  </si>
  <si>
    <t>Lab aprons</t>
  </si>
  <si>
    <t>Section Total</t>
  </si>
  <si>
    <t>Laboratory Supplies Listing</t>
  </si>
  <si>
    <t>Non-Consumables</t>
  </si>
  <si>
    <r>
      <t xml:space="preserve">Quantity </t>
    </r>
    <r>
      <rPr>
        <b/>
        <sz val="9"/>
        <rFont val="Arial"/>
        <family val="2"/>
      </rPr>
      <t>Recommended</t>
    </r>
  </si>
  <si>
    <t>Beakers, 100 ml</t>
  </si>
  <si>
    <t>Consumables</t>
  </si>
  <si>
    <t>Rolls</t>
  </si>
  <si>
    <t>Roll</t>
  </si>
  <si>
    <t>Box</t>
  </si>
  <si>
    <t>Order Total</t>
  </si>
  <si>
    <t>Shipping</t>
  </si>
  <si>
    <t>TOTAL COST</t>
  </si>
  <si>
    <t>Pkg</t>
  </si>
  <si>
    <t>Bottle</t>
  </si>
  <si>
    <t>Vernier Temperature Sensor</t>
  </si>
  <si>
    <t>Notes or special instructions:</t>
  </si>
  <si>
    <r>
      <t xml:space="preserve">Beakers, </t>
    </r>
    <r>
      <rPr>
        <sz val="10"/>
        <rFont val="Arial"/>
        <family val="2"/>
      </rPr>
      <t>600</t>
    </r>
    <r>
      <rPr>
        <sz val="10"/>
        <color indexed="8"/>
        <rFont val="Arial"/>
        <family val="2"/>
      </rPr>
      <t xml:space="preserve"> ml</t>
    </r>
  </si>
  <si>
    <t>Sets</t>
  </si>
  <si>
    <t>Plastic wrap</t>
  </si>
  <si>
    <t>School Name</t>
  </si>
  <si>
    <t>Contact Person</t>
  </si>
  <si>
    <t>Billing Information</t>
  </si>
  <si>
    <t>Shipping Information</t>
  </si>
  <si>
    <t>Mailing Address</t>
  </si>
  <si>
    <t>City</t>
  </si>
  <si>
    <t>State</t>
  </si>
  <si>
    <t>Zip</t>
  </si>
  <si>
    <t>Contact Phone</t>
  </si>
  <si>
    <t xml:space="preserve">Mailing Address </t>
  </si>
  <si>
    <t>CASE has negotiated a partnership with Vernier to offer the LabQuest and sensors recommended for CASE courses at a discounted price to CASE programs. Below is pricing and information on how to order.</t>
  </si>
  <si>
    <t>Ward's Order Form</t>
  </si>
  <si>
    <t>Textbooks - Agriscience Library (used throughout course)</t>
  </si>
  <si>
    <t>ISBN</t>
  </si>
  <si>
    <t>Publisher</t>
  </si>
  <si>
    <t>Vendor</t>
  </si>
  <si>
    <t>FPH-BTA</t>
  </si>
  <si>
    <t>TMP-BTA</t>
  </si>
  <si>
    <t>LQ-LAN</t>
  </si>
  <si>
    <t>LabQuest Lanyard</t>
  </si>
  <si>
    <t>CASE 10% Discount</t>
  </si>
  <si>
    <t>TW-GCX16</t>
  </si>
  <si>
    <t>In an effort to provide CASE programs with the best options for ordering supplies and materials, we have negotiated discounted pricing and special packages from vendors.</t>
  </si>
  <si>
    <t>Item Price Before Discount</t>
  </si>
  <si>
    <t>Cost</t>
  </si>
  <si>
    <t>Total</t>
  </si>
  <si>
    <t>CASE 3% Discount</t>
  </si>
  <si>
    <t>CASE Store.</t>
  </si>
  <si>
    <t>LABQ2</t>
  </si>
  <si>
    <t>https://lab-aids.com/high-school-curriculum/curriculum-for-agricultural-science-education-case</t>
  </si>
  <si>
    <t>LabQuest2 Interface Charging Station</t>
  </si>
  <si>
    <t xml:space="preserve">Cups, graduated, 30 mL - Pk/16 </t>
  </si>
  <si>
    <t>Contact Email</t>
  </si>
  <si>
    <t>Textbooks must be purchased through CASE to receive this discounted price listed below. To place an order through CASE, please email this completed order form to miranda.chaplin@case4learning.org with the subject line of "Cengage textbook order through CASE"</t>
  </si>
  <si>
    <t>Contact Email Address</t>
  </si>
  <si>
    <t>10% CASE Discount</t>
  </si>
  <si>
    <t>LQ-VIEW</t>
  </si>
  <si>
    <t>LabQuest View Site License</t>
  </si>
  <si>
    <t>• Each student enrolled in a CASE course will need their own dedicated account to use CASE Online for each course they are enrolled. Pricing is based on course enrollment rather than the individual student.</t>
  </si>
  <si>
    <t>• Student accounts are disabled each year but student registration is stored until the teacher deletes the student or three school years pass.</t>
  </si>
  <si>
    <t>• Student accounts are transferrable but access to End of Course assessments is locked after the second attempt if the second attempt meets the national cut score.</t>
  </si>
  <si>
    <t>• The purchase of a student account allows the teacher to assign student access to a course.</t>
  </si>
  <si>
    <t>Additional terms and conditions for CASE Online accounts:</t>
  </si>
  <si>
    <t>CASE Online™ offers pricing for annual student accounts to access the online system. CASE Online account privileges provide three important components for CASE implementation:</t>
  </si>
  <si>
    <t>Shipping added to total once order is placed</t>
  </si>
  <si>
    <t>CASE Teachers: We recommend you consolidate your orders and place orders online to take advantage of this free shipping offer.</t>
  </si>
  <si>
    <t>TOTAL COST including shipping</t>
  </si>
  <si>
    <t>Vernier Tris-Compatible Flat pH Sensor</t>
  </si>
  <si>
    <t>• Students are granted four attempts to complete the national CASE End-of-Course assessment. Teachers can use the attempts how they choose. Four attempts will provide the opportunity to establish a pre-test/post-test program with an extra chance for successful completion if student is short of cut score level. Teachers have access to student performance metrics and a certificate of completion is automatically be generated for each student that successfully attains or surpasses the national cut score.</t>
  </si>
  <si>
    <t>For more information or to order accounts, visit the CASE Website.</t>
  </si>
  <si>
    <t>PO Number</t>
  </si>
  <si>
    <t>PH-SS</t>
  </si>
  <si>
    <t>pH Sensor Storage Solution</t>
  </si>
  <si>
    <t xml:space="preserve"> Free shipping on orders over $250</t>
  </si>
  <si>
    <t>Beakers, 250 ml</t>
  </si>
  <si>
    <t>Forceps</t>
  </si>
  <si>
    <t>BU-008</t>
  </si>
  <si>
    <t>Alcohol Lamps, 60 mL</t>
  </si>
  <si>
    <t>39S-B01</t>
  </si>
  <si>
    <t>Ethanol, 240 mL</t>
  </si>
  <si>
    <t>Qt</t>
  </si>
  <si>
    <t>Vernier Ethanol Sensor</t>
  </si>
  <si>
    <t>ETH-BTA</t>
  </si>
  <si>
    <t>Beakers, 50 ml</t>
  </si>
  <si>
    <t>Scissors</t>
  </si>
  <si>
    <t>Feet</t>
  </si>
  <si>
    <t>String</t>
  </si>
  <si>
    <t>Quart</t>
  </si>
  <si>
    <t>Container</t>
  </si>
  <si>
    <t>Wooden stakes</t>
  </si>
  <si>
    <t>Pair</t>
  </si>
  <si>
    <t>Bag</t>
  </si>
  <si>
    <t>Collect from Local Sources</t>
  </si>
  <si>
    <t>Home Improvement or Hardware Store</t>
  </si>
  <si>
    <t>Retail Store</t>
  </si>
  <si>
    <t>Hot plate/stirrer</t>
  </si>
  <si>
    <t>470300-690</t>
  </si>
  <si>
    <t>Pkgs</t>
  </si>
  <si>
    <t>Glass stirring rods (pkg/12)</t>
  </si>
  <si>
    <t>Price</t>
  </si>
  <si>
    <t>Water bath</t>
  </si>
  <si>
    <t>Beakers, 400 ml</t>
  </si>
  <si>
    <t>Petri dish, plastic (pkg 25)</t>
  </si>
  <si>
    <t>Utility tongs</t>
  </si>
  <si>
    <t>Package</t>
  </si>
  <si>
    <t>Grams</t>
  </si>
  <si>
    <t>Saw dust</t>
  </si>
  <si>
    <t>Gallons</t>
  </si>
  <si>
    <t>Grocery Store</t>
  </si>
  <si>
    <t>470157-270</t>
  </si>
  <si>
    <t>IRT-BTA</t>
  </si>
  <si>
    <t>Hardware</t>
  </si>
  <si>
    <t>Misc. Material</t>
  </si>
  <si>
    <t>PH-BUFCAP</t>
  </si>
  <si>
    <t>LQ2-CRG</t>
  </si>
  <si>
    <t>Single hole punch</t>
  </si>
  <si>
    <t>Butane lighter, long handle</t>
  </si>
  <si>
    <t>Paper towels</t>
  </si>
  <si>
    <t>50ml Falcon tubes (package of 25)</t>
  </si>
  <si>
    <t>Electronic balance, 150 gram capacity</t>
  </si>
  <si>
    <t>Graduated cylinder, 100 ml</t>
  </si>
  <si>
    <t>Chemical goggles</t>
  </si>
  <si>
    <t>Student safety glasses</t>
  </si>
  <si>
    <t>Test tube rack (capacity of 12)</t>
  </si>
  <si>
    <t>Crushed charcoal</t>
  </si>
  <si>
    <t>Weighing dish, 140 mm x 22 mm (pkg of 100)</t>
  </si>
  <si>
    <t>Lab tape (pkg 10)</t>
  </si>
  <si>
    <t>Clipboards, letter size</t>
  </si>
  <si>
    <t>Pencils, colored set</t>
  </si>
  <si>
    <t xml:space="preserve">Each </t>
  </si>
  <si>
    <t>Environmental Science Issues</t>
  </si>
  <si>
    <t>Ring stand*</t>
  </si>
  <si>
    <t>Ring stand clamp*</t>
  </si>
  <si>
    <t>Round jaw utility clamp*</t>
  </si>
  <si>
    <t>Lab Oven*</t>
  </si>
  <si>
    <t>Incubator*</t>
  </si>
  <si>
    <t>Compound microscope</t>
  </si>
  <si>
    <t>1000ml square bottle, Pyrex with cap</t>
  </si>
  <si>
    <t>Berlese apparatus</t>
  </si>
  <si>
    <t>Distilled water rinse bottle</t>
  </si>
  <si>
    <t>250 ml widemouth bottle*</t>
  </si>
  <si>
    <t>250ml Erlenmeyer flasks*</t>
  </si>
  <si>
    <t>50ml Erlenmeyer flask*</t>
  </si>
  <si>
    <t>Funnels, small</t>
  </si>
  <si>
    <t>Pairs</t>
  </si>
  <si>
    <t>Heat resistant gloves</t>
  </si>
  <si>
    <t>Kit</t>
  </si>
  <si>
    <t>470045-568</t>
  </si>
  <si>
    <t>Ammonia</t>
  </si>
  <si>
    <t>Scenedesmus freshwater algae culture</t>
  </si>
  <si>
    <t>Pandorina freshwater algae culture</t>
  </si>
  <si>
    <t>Environmental Chemistry: Nitrates, Phosphates and Eutrophication Kit</t>
  </si>
  <si>
    <t>Rapitest® Soil Test kit for N-P-K</t>
  </si>
  <si>
    <t>Disposable gloves, small</t>
  </si>
  <si>
    <t>Disposable gloves, medium</t>
  </si>
  <si>
    <t>Disposable gloves, large</t>
  </si>
  <si>
    <t>Lens paper</t>
  </si>
  <si>
    <t>470302-852</t>
  </si>
  <si>
    <t>Sulfuric acid, 0.05M, 500 ml</t>
  </si>
  <si>
    <t>Cenco Laboratory Notebook</t>
  </si>
  <si>
    <t>FV-1-46E</t>
  </si>
  <si>
    <t>Clay, pure, 500 cc</t>
  </si>
  <si>
    <r>
      <t xml:space="preserve">Miller,G.T., &amp; Spoolman, S.E. (2015). </t>
    </r>
    <r>
      <rPr>
        <i/>
        <sz val="10"/>
        <color rgb="FF000000"/>
        <rFont val="Arial"/>
        <family val="2"/>
      </rPr>
      <t>Sustaining the earth</t>
    </r>
    <r>
      <rPr>
        <sz val="10"/>
        <color rgb="FF000000"/>
        <rFont val="Arial"/>
        <family val="2"/>
      </rPr>
      <t>. Stamford, CT: Cengage Learning.</t>
    </r>
  </si>
  <si>
    <t>978-1285769493</t>
  </si>
  <si>
    <t>5 (Optional)</t>
  </si>
  <si>
    <t>CO2-BTA</t>
  </si>
  <si>
    <t>COL-BTA</t>
  </si>
  <si>
    <t>Vernier Colorimeter*</t>
  </si>
  <si>
    <t>1 (Optional)</t>
  </si>
  <si>
    <t>CUV</t>
  </si>
  <si>
    <t>Vernier Plastic Cuvettes (Pkg of 100)*</t>
  </si>
  <si>
    <t>Infrared Thermometer*</t>
  </si>
  <si>
    <t>Optional</t>
  </si>
  <si>
    <t>LS-BTA</t>
  </si>
  <si>
    <t>Vernier Light Sensor*</t>
  </si>
  <si>
    <t>ODO-BTA</t>
  </si>
  <si>
    <t>Optical Dissolved Oxygen Probe*</t>
  </si>
  <si>
    <t>SMS-BTA</t>
  </si>
  <si>
    <t>Vernier Soil Moisture Sensor</t>
  </si>
  <si>
    <t>TRB-BTA</t>
  </si>
  <si>
    <t>CON-BTA</t>
  </si>
  <si>
    <t>Vernier Conductivity Sensor</t>
  </si>
  <si>
    <t>LP</t>
  </si>
  <si>
    <t>NO3-BTA</t>
  </si>
  <si>
    <t>NO3-LST</t>
  </si>
  <si>
    <t>NO3-HST</t>
  </si>
  <si>
    <t>NH4-BTA</t>
  </si>
  <si>
    <t>NH4-LST</t>
  </si>
  <si>
    <t>NH4-HST</t>
  </si>
  <si>
    <t>ISEE</t>
  </si>
  <si>
    <t>Licenses</t>
  </si>
  <si>
    <t xml:space="preserve">Food Chain software http://www.iseesystems.com/store/FoodChain/FoodChain.aspx </t>
  </si>
  <si>
    <t>License</t>
  </si>
  <si>
    <t>Stella - School wide http://www.iseesystems.com/store/k12.aspx (lower cost save disabled versions available)</t>
  </si>
  <si>
    <t>Software</t>
  </si>
  <si>
    <t>Educational user subscriptions to ArcGIS</t>
  </si>
  <si>
    <t>www.esri.com/connected</t>
  </si>
  <si>
    <t>Free</t>
  </si>
  <si>
    <t>Potential Vendor</t>
  </si>
  <si>
    <t>Hach (www.hach.com) (Must call on this item - 800-227-4224)</t>
  </si>
  <si>
    <t>Hach (www.hach.com)</t>
  </si>
  <si>
    <t>http://www.micrologylabs.com</t>
  </si>
  <si>
    <t>www.amazon.com</t>
  </si>
  <si>
    <t>http://www.sigmaaldrich.com/</t>
  </si>
  <si>
    <t>Calculators</t>
  </si>
  <si>
    <t>Ruler, metric and standard</t>
  </si>
  <si>
    <t>Glue sticks</t>
  </si>
  <si>
    <t>Poster board, 22"x28"</t>
  </si>
  <si>
    <t>Set</t>
  </si>
  <si>
    <t>Sticky notes</t>
  </si>
  <si>
    <t>1 gallon jugs</t>
  </si>
  <si>
    <t>Surveying flags</t>
  </si>
  <si>
    <t>Meters</t>
  </si>
  <si>
    <t>Rope (optional, see 2.1 Teacher Notes)</t>
  </si>
  <si>
    <t>Hammers</t>
  </si>
  <si>
    <t>1/2" PVC pipe</t>
  </si>
  <si>
    <t>1/2" PVC elbows</t>
  </si>
  <si>
    <t>Buckets</t>
  </si>
  <si>
    <t>2 gallon</t>
  </si>
  <si>
    <t>1/2 gallon wide-mouth mason jar with lid</t>
  </si>
  <si>
    <t>Equipment trays</t>
  </si>
  <si>
    <t>Lamp with clamp</t>
  </si>
  <si>
    <t>Air tight container*</t>
  </si>
  <si>
    <t>Cat litter sifting tray</t>
  </si>
  <si>
    <t>Quart jar with lid</t>
  </si>
  <si>
    <t>Gallon</t>
  </si>
  <si>
    <t>Sand</t>
  </si>
  <si>
    <t>Sandy loam soil</t>
  </si>
  <si>
    <t>Pond water</t>
  </si>
  <si>
    <t>Local soil</t>
  </si>
  <si>
    <t>Plastic funnels*</t>
  </si>
  <si>
    <t>Square feet</t>
  </si>
  <si>
    <t>Foam*</t>
  </si>
  <si>
    <t>Sponges*</t>
  </si>
  <si>
    <t>Cloth samples*</t>
  </si>
  <si>
    <t>Zip ties*</t>
  </si>
  <si>
    <t>Screen*</t>
  </si>
  <si>
    <t>Jar</t>
  </si>
  <si>
    <t>Yeast, 4oz</t>
  </si>
  <si>
    <t>Distilled water</t>
  </si>
  <si>
    <t>Plastic spoons</t>
  </si>
  <si>
    <t>Coffee filters</t>
  </si>
  <si>
    <t>Pint</t>
  </si>
  <si>
    <t>Isopropanol (70%)</t>
  </si>
  <si>
    <t>Cotton swabs</t>
  </si>
  <si>
    <t>Miracle-Gro Liquid All Purpose Plant Food, 32 oz.</t>
  </si>
  <si>
    <t>Plastic cups, 12 ounce</t>
  </si>
  <si>
    <t>Alum</t>
  </si>
  <si>
    <t>Lemon juice</t>
  </si>
  <si>
    <t>Free save disabled</t>
  </si>
  <si>
    <t>Plant identification book</t>
  </si>
  <si>
    <r>
      <t>CASE offers an efficient way to order Vernier materials using our online ordering page. Please access the ordering page at</t>
    </r>
    <r>
      <rPr>
        <b/>
        <sz val="14"/>
        <color indexed="13"/>
        <rFont val="Arial"/>
        <family val="2"/>
      </rPr>
      <t xml:space="preserve"> </t>
    </r>
    <r>
      <rPr>
        <b/>
        <sz val="14"/>
        <rFont val="Arial"/>
        <family val="2"/>
      </rPr>
      <t>the</t>
    </r>
  </si>
  <si>
    <t>Student account rates range depending on quantity ordered. State and regional block pricing will be available to reduce per student account cost further.</t>
  </si>
  <si>
    <t>470006-622</t>
  </si>
  <si>
    <t>470210-568</t>
  </si>
  <si>
    <t>pH Buffer Capsules (calibration) (3x10)</t>
  </si>
  <si>
    <t>• Teachers with one or more student accounts have access to an open test bank of questions to create online quizzes and exams related to the specific concepts that they wish to assess. Teachers may create their own questions for use within CASE Online.</t>
  </si>
  <si>
    <t>Peggy Ackerman, bids@wardsci.com</t>
  </si>
  <si>
    <t>Vernier Turbidity Sensor (with cuvettes) *</t>
  </si>
  <si>
    <t>PYR-BTA</t>
  </si>
  <si>
    <t>Pipet, 6" disposable graduated (pkg 100)</t>
  </si>
  <si>
    <t>Hot hand protector</t>
  </si>
  <si>
    <t>470300-252</t>
  </si>
  <si>
    <t>Ammonium sulfate</t>
  </si>
  <si>
    <t>25m tape</t>
  </si>
  <si>
    <t>www.forestrysuppliers.com</t>
  </si>
  <si>
    <t>Kill A Watt® P3 (model P4400.01)</t>
  </si>
  <si>
    <t>www.p3international.com</t>
  </si>
  <si>
    <t>50ml Celluclast enzyme (item #C2730)</t>
  </si>
  <si>
    <t>Daphnia magna culture (#142330)</t>
  </si>
  <si>
    <t>www.carolina.com</t>
  </si>
  <si>
    <t>Ream</t>
  </si>
  <si>
    <t>Graph paper</t>
  </si>
  <si>
    <t>Printer paper</t>
  </si>
  <si>
    <t>Colored dots</t>
  </si>
  <si>
    <t>Colored markers</t>
  </si>
  <si>
    <t>Permanent marker, fine tip</t>
  </si>
  <si>
    <t>Permanent marker</t>
  </si>
  <si>
    <t>Tab dividers, 5-tab dividers for 3-ring binders with label inserts</t>
  </si>
  <si>
    <t>Duct tape</t>
  </si>
  <si>
    <t>Garden trowel</t>
  </si>
  <si>
    <t>Incandescent light bulb, (60watt)</t>
  </si>
  <si>
    <t>LED light bulb (60watt equivalent)</t>
  </si>
  <si>
    <t>Flourescent light bulb (60watt equivalent)</t>
  </si>
  <si>
    <t>Cooler, small portable</t>
  </si>
  <si>
    <t>Electrical tape</t>
  </si>
  <si>
    <t>Spring water</t>
  </si>
  <si>
    <t>Resealable plastic bags, quart-size</t>
  </si>
  <si>
    <t>Resealable plastic bags, gallon-size</t>
  </si>
  <si>
    <t>Pool water clarifier</t>
  </si>
  <si>
    <t>Aluminum foil</t>
  </si>
  <si>
    <t>PVC tubing*</t>
  </si>
  <si>
    <t>Plastic tubing*</t>
  </si>
  <si>
    <t>Vernier CO2 Gas Sensor*</t>
  </si>
  <si>
    <t>LabQuest2 Interface</t>
  </si>
  <si>
    <t>Vernier Pyranometer Sensor</t>
  </si>
  <si>
    <t>LoggerPro Site License</t>
  </si>
  <si>
    <t>Vernier Nitrate Ion Selective Electrode</t>
  </si>
  <si>
    <t>Standard Low Ammonia ISE Solution</t>
  </si>
  <si>
    <t>Standard High Ammonia ISE Solution</t>
  </si>
  <si>
    <t>Standard Low NO3 ISE Solution</t>
  </si>
  <si>
    <t>Standard High NO3 ISE Solution</t>
  </si>
  <si>
    <t>Vernier Ammonia Ion Selective Electrode</t>
  </si>
  <si>
    <r>
      <t xml:space="preserve">All quantities are based on a </t>
    </r>
    <r>
      <rPr>
        <b/>
        <sz val="12"/>
        <color indexed="8"/>
        <rFont val="Arial"/>
        <family val="2"/>
      </rPr>
      <t>class size of 20</t>
    </r>
    <r>
      <rPr>
        <sz val="12"/>
        <color indexed="8"/>
        <rFont val="Arial"/>
        <family val="2"/>
      </rPr>
      <t>. Make quantity adjustments accordingly.</t>
    </r>
  </si>
  <si>
    <t>Enter the desired quantities, print the worksheet, and submit the order form to the respective vendor unless otherwise stated.</t>
  </si>
  <si>
    <t>A vendor may not offer every item needed for a CASE course, it is recommended that you cross reference your order form with the Equipment and Supplies Worksheet for the course.</t>
  </si>
  <si>
    <t>Note the quantities of items, some quantities have changed in the revision process. The Purchase Manual has the most accurate quantity at this time. Some items are packaged in different quantities from the distributor.</t>
  </si>
  <si>
    <t>Some products may also be available locally for a reduced price.</t>
  </si>
  <si>
    <t>The cells in the worksheets are protected. Enter your ordering information and the quantity needed and all calculations will be completed for you.</t>
  </si>
  <si>
    <t xml:space="preserve">Many items in the local supply listing are time sensitive and must be purchased as needed according to the Day-to-Day plans for the course. </t>
  </si>
  <si>
    <t>Ward's Natural Science  PO Box 92912  Rochester, NY 14962-9012 Fax 877-247-0176 Phone 800-962-2660</t>
  </si>
  <si>
    <t>470225-214</t>
  </si>
  <si>
    <t>470003-234</t>
  </si>
  <si>
    <t>470148-648</t>
  </si>
  <si>
    <t>470015-810</t>
  </si>
  <si>
    <t>470019-496</t>
  </si>
  <si>
    <t>470019-518</t>
  </si>
  <si>
    <t>470006-402</t>
  </si>
  <si>
    <t>470020-304</t>
  </si>
  <si>
    <t>470014-518</t>
  </si>
  <si>
    <t>470176-650</t>
  </si>
  <si>
    <t>470176-698</t>
  </si>
  <si>
    <t>470136-732</t>
  </si>
  <si>
    <t>470175-090</t>
  </si>
  <si>
    <t>470153-640</t>
  </si>
  <si>
    <t>470018-304</t>
  </si>
  <si>
    <t>470206-456</t>
  </si>
  <si>
    <t>470006-284</t>
  </si>
  <si>
    <t>470147-460</t>
  </si>
  <si>
    <t>470144-262</t>
  </si>
  <si>
    <t>470018-926</t>
  </si>
  <si>
    <t>470191-188</t>
  </si>
  <si>
    <t>470124-120</t>
  </si>
  <si>
    <t>470017-066</t>
  </si>
  <si>
    <t>470191-150</t>
  </si>
  <si>
    <t>470191-200</t>
  </si>
  <si>
    <t>470148-668</t>
  </si>
  <si>
    <t>470016-332</t>
  </si>
  <si>
    <t>470020-860</t>
  </si>
  <si>
    <t>470005-688</t>
  </si>
  <si>
    <t>470191-152</t>
  </si>
  <si>
    <t>470211-368</t>
  </si>
  <si>
    <t>470021-142</t>
  </si>
  <si>
    <t>470191-302</t>
  </si>
  <si>
    <t>470005-724</t>
  </si>
  <si>
    <t>470191-308</t>
  </si>
  <si>
    <t>470191-164</t>
  </si>
  <si>
    <t>470191-160</t>
  </si>
  <si>
    <t>470018-870</t>
  </si>
  <si>
    <t>470189-620</t>
  </si>
  <si>
    <t>470020-788</t>
  </si>
  <si>
    <t>470148-772</t>
  </si>
  <si>
    <t>470174-208</t>
  </si>
  <si>
    <t>https://wardsci.com/store/catalog/product.jsp?catalog_number=</t>
  </si>
  <si>
    <t>https://wardsci.com/store/catalog/product.jsp?catalog_number=470003-234</t>
  </si>
  <si>
    <t>https://wardsci.com/store/catalog/product.jsp?catalog_number=470148-648</t>
  </si>
  <si>
    <t>https://wardsci.com/store/catalog/product.jsp?catalog_number=470015-810</t>
  </si>
  <si>
    <t>https://wardsci.com/store/catalog/product.jsp?catalog_number=470019-496</t>
  </si>
  <si>
    <t>https://wardsci.com/store/catalog/product.jsp?catalog_number=470157-270</t>
  </si>
  <si>
    <t>https://wardsci.com/store/catalog/product.jsp?catalog_number=470019-518</t>
  </si>
  <si>
    <t>https://wardsci.com/store/catalog/product.jsp?catalog_number=470006-622</t>
  </si>
  <si>
    <t>https://wardsci.com/store/catalog/product.jsp?catalog_number=470006-402</t>
  </si>
  <si>
    <t>https://wardsci.com/store/catalog/product.jsp?catalog_number=470020-304</t>
  </si>
  <si>
    <t>https://wardsci.com/store/catalog/product.jsp?catalog_number=470014-518</t>
  </si>
  <si>
    <t>https://wardsci.com/store/catalog/product.jsp?catalog_number=470191-188</t>
  </si>
  <si>
    <t>https://wardsci.com/store/catalog/product.jsp?catalog_number=170191.198</t>
  </si>
  <si>
    <t>https://wardsci.com/store/catalog/product.jsp?catalog_number=470191-150</t>
  </si>
  <si>
    <t>https://wardsci.com/store/catalog/product.jsp?catalog_number=470191-200</t>
  </si>
  <si>
    <t>https://wardsci.com/store/catalog/product.jsp?catalog_number=470191-152</t>
  </si>
  <si>
    <t>https://wardsci.com/store/catalog/product.jsp?catalog_number=470211-368</t>
  </si>
  <si>
    <t>https://wardsci.com/store/catalog/product.jsp?catalog_number=470021-142</t>
  </si>
  <si>
    <t>https://wardsci.com/store/catalog/product.jsp?catalog_number=470191-302</t>
  </si>
  <si>
    <t>https://wardsci.com/store/catalog/product.jsp?catalog_number=470005-724</t>
  </si>
  <si>
    <t>https://wardsci.com/store/catalog/product.jsp?catalog_number=470191-308</t>
  </si>
  <si>
    <t>https://wardsci.com/store/catalog/product.jsp?catalog_number=470191-164</t>
  </si>
  <si>
    <t>https://wardsci.com/store/catalog/product.jsp?catalog_number=470191-160</t>
  </si>
  <si>
    <t>https://wardsci.com/store/catalog/product.jsp?catalog_number=470018-870</t>
  </si>
  <si>
    <t>https://wardsci.com/store/catalog/product.jsp?catalog_number=470189-620</t>
  </si>
  <si>
    <t>https://wardsci.com/store/catalog/product.jsp?catalog_number=470020-788</t>
  </si>
  <si>
    <t>https://wardsci.com/store/catalog/product.jsp?catalog_number=470148-772</t>
  </si>
  <si>
    <t>https://wardsci.com/store/catalog/product.jsp?catalog_number=470174-208</t>
  </si>
  <si>
    <t>https://wardsci.com/store/catalog/product.jsp?catalog_number=470005-688</t>
  </si>
  <si>
    <t>https://wardsci.com/store/catalog/product.jsp?catalog_number=470210-568</t>
  </si>
  <si>
    <t>https://wardsci.com/store/catalog/product.jsp?catalog_number=470020-860</t>
  </si>
  <si>
    <t>https://wardsci.com/store/catalog/product.jsp?catalog_number=470016-332</t>
  </si>
  <si>
    <t>https://wardsci.com/store/catalog/product.jsp?catalog_number=470148-668</t>
  </si>
  <si>
    <t>https://wardsci.com/store/catalog/product.jsp?catalog_number=470017-066</t>
  </si>
  <si>
    <t>https://wardsci.com/store/catalog/product.jsp?catalog_number=470124-120</t>
  </si>
  <si>
    <t>https://wardsci.com/store/catalog/product.jsp?catalog_number=470018-926</t>
  </si>
  <si>
    <t/>
  </si>
  <si>
    <t>https://wardsci.com/store/catalog/product.jsp?catalog_number=470045-568</t>
  </si>
  <si>
    <t>https://wardsci.com/store/catalog/product.jsp?catalog_number=470300-252</t>
  </si>
  <si>
    <t>https://wardsci.com/store/catalog/product.jsp?catalog_number=470300-690</t>
  </si>
  <si>
    <t>https://wardsci.com/store/catalog/product.jsp?catalog_number=470176-650</t>
  </si>
  <si>
    <t>https://wardsci.com/store/catalog/product.jsp?catalog_number=470176-698</t>
  </si>
  <si>
    <t>https://wardsci.com/store/catalog/product.jsp?catalog_number=470136-732</t>
  </si>
  <si>
    <t>https://wardsci.com/store/catalog/product.jsp?catalog_number=470175-090</t>
  </si>
  <si>
    <t>https://wardsci.com/store/catalog/product.jsp?catalog_number=470153-640</t>
  </si>
  <si>
    <t>https://wardsci.com/store/catalog/product.jsp?catalog_number=470018-304</t>
  </si>
  <si>
    <t>https://wardsci.com/store/catalog/product.jsp?catalog_number=470225-214</t>
  </si>
  <si>
    <t>https://wardsci.com/store/catalog/product.jsp?catalog_number=470206-456</t>
  </si>
  <si>
    <t>https://wardsci.com/store/catalog/product.jsp?catalog_number=470302-852</t>
  </si>
  <si>
    <t>https://wardsci.com/store/catalog/product.jsp?catalog_number=470006-284</t>
  </si>
  <si>
    <t>https://wardsci.com/store/catalog/product.jsp?catalog_number=470147-460</t>
  </si>
  <si>
    <t>https://wardsci.com/store/catalog/product.jsp?catalog_number=470144-262</t>
  </si>
  <si>
    <t>• All accounts are disabled June 30 of each year. Account activation begins August 10 or immediately after accounts are purchased.</t>
  </si>
  <si>
    <t>• Students have unlimited access to online curriculum materials for the course in which they are enrolled. Students can view lesson specifics and related PowerPoints® and flipped videos. In addition, students can download APP documents in Word®, complete assignments, and digitally submit work to their teacher to reduce the need for paper copies in the classroom.</t>
  </si>
  <si>
    <t>To order Lab-Aids materials, please follow the link above and order directly from Lab-Aids. Use the information below for budgeting &amp; planning purposes.</t>
  </si>
  <si>
    <t>Vernier equipment must be ordered through CASE to receive the 3% discount.</t>
  </si>
  <si>
    <t>Prices are good through 12/31/19 unless otherwise stated.</t>
  </si>
  <si>
    <r>
      <t xml:space="preserve">USE PROMO CODE </t>
    </r>
    <r>
      <rPr>
        <b/>
        <i/>
        <sz val="18"/>
        <color indexed="10"/>
        <rFont val="Arial"/>
        <family val="2"/>
      </rPr>
      <t>WCASE2019</t>
    </r>
    <r>
      <rPr>
        <sz val="18"/>
        <color indexed="10"/>
        <rFont val="Arial"/>
        <family val="2"/>
      </rPr>
      <t xml:space="preserve"> for 10% off</t>
    </r>
  </si>
  <si>
    <t>Promo Code: WCASE2019</t>
  </si>
  <si>
    <t>Hand saw*</t>
  </si>
  <si>
    <t>Needle nose pliers*</t>
  </si>
  <si>
    <t>Hot glue gun*</t>
  </si>
  <si>
    <t>100 watt lighbulb</t>
  </si>
  <si>
    <t>Aquarium gravel*</t>
  </si>
  <si>
    <t>Hot glue sticks (100)*</t>
  </si>
  <si>
    <t>*Review Lesson 5.2 and 5.3 Teacher Notes to determine quantity of optional items needed.</t>
  </si>
  <si>
    <t>Binders, 3" Three-ring, clear view</t>
  </si>
  <si>
    <t>Rubber bands*</t>
  </si>
  <si>
    <t>Tape, clear packing*</t>
  </si>
  <si>
    <t>Tape, masking 3/4"*</t>
  </si>
  <si>
    <t>4"x6" index cards*</t>
  </si>
  <si>
    <t>6 - 10</t>
  </si>
  <si>
    <t>36"x48" display boards</t>
  </si>
  <si>
    <t>* Optional materials - See Lesson 5.2 and 5.3 Teacher Notes for details</t>
  </si>
  <si>
    <t>Coliscan Easygel #25001*</t>
  </si>
  <si>
    <t>Coliscan Dropper DRP03*</t>
  </si>
  <si>
    <t>Sterile Sample Tubes TST15*</t>
  </si>
  <si>
    <r>
      <t>Phosphate standard 10.0mg/L PO</t>
    </r>
    <r>
      <rPr>
        <vertAlign val="subscript"/>
        <sz val="10"/>
        <color theme="1"/>
        <rFont val="Arial"/>
        <family val="2"/>
      </rPr>
      <t xml:space="preserve">4 </t>
    </r>
    <r>
      <rPr>
        <sz val="10"/>
        <color theme="1"/>
        <rFont val="Arial"/>
        <family val="2"/>
      </rPr>
      <t>(Item 14204-16)*</t>
    </r>
  </si>
  <si>
    <t>PhosVer 3 Phosphate Powder Pillows (Item 2125-99)*</t>
  </si>
  <si>
    <t>470191-198</t>
  </si>
  <si>
    <t>470306-942</t>
  </si>
  <si>
    <t>470150-762</t>
  </si>
  <si>
    <t>* Optional materials - See Lessons 5.2 and 5.3 Teacher Notes for details</t>
  </si>
  <si>
    <t>Graduated cylinder, 10ml*</t>
  </si>
  <si>
    <t>Rubber stopper (to fit 50ml Erlenmeyer flask), 1 lb, aprox 50 stoppers*</t>
  </si>
  <si>
    <t>* See Lessons 5.2 and 5.3 Teacher Notes for information regarding optional sensors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</si>
</sst>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8" formatCode="&quot;$&quot;#,##0.00_);[Red]\(&quot;$&quot;#,##0.00\)"/>
    <numFmt numFmtId="44" formatCode="_(&quot;$&quot;* #,##0.00_);_(&quot;$&quot;* \(#,##0.00\);_(&quot;$&quot;* &quot;-&quot;??_);_(@_)"/>
    <numFmt numFmtId="164" formatCode="&quot;$&quot;#,##0.00"/>
  </numFmts>
  <fonts count="72" x14ac:knownFonts="1">
    <font>
      <sz val="11"/>
      <color theme="1"/>
      <name val="Calibri"/>
      <family val="2"/>
      <scheme val="minor"/>
    </font>
    <font>
      <sz val="24"/>
      <color indexed="9"/>
      <name val="Arial"/>
      <family val="2"/>
    </font>
    <font>
      <sz val="12"/>
      <color indexed="8"/>
      <name val="Arial"/>
      <family val="2"/>
    </font>
    <font>
      <b/>
      <sz val="9"/>
      <name val="Arial"/>
      <family val="2"/>
    </font>
    <font>
      <b/>
      <sz val="10"/>
      <name val="Arial"/>
      <family val="2"/>
    </font>
    <font>
      <sz val="10"/>
      <color indexed="8"/>
      <name val="Arial"/>
      <family val="2"/>
    </font>
    <font>
      <sz val="10"/>
      <name val="Arial"/>
      <family val="2"/>
    </font>
    <font>
      <b/>
      <sz val="12"/>
      <color indexed="8"/>
      <name val="Arial"/>
      <family val="2"/>
    </font>
    <font>
      <b/>
      <sz val="14"/>
      <name val="Arial"/>
      <family val="2"/>
    </font>
    <font>
      <b/>
      <sz val="14"/>
      <color indexed="13"/>
      <name val="Arial"/>
      <family val="2"/>
    </font>
    <font>
      <sz val="18"/>
      <color indexed="10"/>
      <name val="Arial"/>
      <family val="2"/>
    </font>
    <font>
      <b/>
      <i/>
      <sz val="18"/>
      <color indexed="10"/>
      <name val="Arial"/>
      <family val="2"/>
    </font>
    <font>
      <sz val="12"/>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1"/>
      <color theme="10"/>
      <name val="Calibri"/>
      <family val="2"/>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2"/>
      <color theme="1"/>
      <name val="Arial"/>
      <family val="2"/>
    </font>
    <font>
      <sz val="14"/>
      <color theme="1"/>
      <name val="Arial"/>
      <family val="2"/>
    </font>
    <font>
      <sz val="10"/>
      <color theme="1"/>
      <name val="Arial"/>
      <family val="2"/>
    </font>
    <font>
      <sz val="12"/>
      <color rgb="FF000000"/>
      <name val="Arial"/>
      <family val="2"/>
    </font>
    <font>
      <sz val="11"/>
      <color theme="1"/>
      <name val="Arial"/>
      <family val="2"/>
    </font>
    <font>
      <b/>
      <sz val="20"/>
      <color rgb="FFFF0000"/>
      <name val="Arial"/>
      <family val="2"/>
    </font>
    <font>
      <i/>
      <sz val="10"/>
      <color theme="1"/>
      <name val="Arial"/>
      <family val="2"/>
    </font>
    <font>
      <b/>
      <sz val="14"/>
      <color theme="1"/>
      <name val="Arial"/>
      <family val="2"/>
    </font>
    <font>
      <b/>
      <sz val="12"/>
      <color rgb="FF000000"/>
      <name val="Arial"/>
      <family val="2"/>
    </font>
    <font>
      <sz val="11"/>
      <color rgb="FF000000"/>
      <name val="Arial"/>
      <family val="2"/>
    </font>
    <font>
      <sz val="14"/>
      <color rgb="FF000000"/>
      <name val="Arial"/>
      <family val="2"/>
    </font>
    <font>
      <sz val="10"/>
      <color rgb="FF000000"/>
      <name val="Arial"/>
      <family val="2"/>
    </font>
    <font>
      <b/>
      <sz val="13"/>
      <color theme="1"/>
      <name val="Arial"/>
      <family val="2"/>
    </font>
    <font>
      <b/>
      <sz val="13"/>
      <color rgb="FFFF0000"/>
      <name val="Arial"/>
      <family val="2"/>
    </font>
    <font>
      <b/>
      <u/>
      <sz val="14"/>
      <color theme="10"/>
      <name val="Arial"/>
      <family val="2"/>
    </font>
    <font>
      <sz val="11"/>
      <color theme="1"/>
      <name val="Calibri"/>
      <family val="2"/>
    </font>
    <font>
      <b/>
      <sz val="11"/>
      <color rgb="FFFF0000"/>
      <name val="Arial"/>
      <family val="2"/>
    </font>
    <font>
      <b/>
      <sz val="12"/>
      <color theme="1"/>
      <name val="Arial"/>
      <family val="2"/>
    </font>
    <font>
      <sz val="12"/>
      <color theme="1"/>
      <name val="Calibri"/>
      <family val="2"/>
      <scheme val="minor"/>
    </font>
    <font>
      <b/>
      <sz val="14"/>
      <color rgb="FF000000"/>
      <name val="Arial"/>
      <family val="2"/>
    </font>
    <font>
      <sz val="14"/>
      <color rgb="FFFF0000"/>
      <name val="Arial"/>
      <family val="2"/>
    </font>
    <font>
      <b/>
      <sz val="14"/>
      <color rgb="FFFF0000"/>
      <name val="Arial"/>
      <family val="2"/>
    </font>
    <font>
      <b/>
      <sz val="10"/>
      <color rgb="FFFF0000"/>
      <name val="Arial"/>
      <family val="2"/>
    </font>
    <font>
      <b/>
      <sz val="10"/>
      <color theme="1"/>
      <name val="Arial"/>
      <family val="2"/>
    </font>
    <font>
      <b/>
      <sz val="11"/>
      <color theme="1"/>
      <name val="Arial"/>
      <family val="2"/>
    </font>
    <font>
      <sz val="10"/>
      <color theme="1"/>
      <name val="Calibri"/>
      <family val="2"/>
    </font>
    <font>
      <u/>
      <sz val="12"/>
      <color theme="1"/>
      <name val="Arial"/>
      <family val="2"/>
    </font>
    <font>
      <u/>
      <sz val="12"/>
      <color theme="10"/>
      <name val="Arial"/>
      <family val="2"/>
    </font>
    <font>
      <sz val="16"/>
      <color theme="0"/>
      <name val="Arial"/>
      <family val="2"/>
    </font>
    <font>
      <sz val="18"/>
      <color rgb="FFFF0000"/>
      <name val="Arial"/>
      <family val="2"/>
    </font>
    <font>
      <sz val="14"/>
      <name val="Calibri"/>
      <family val="2"/>
      <scheme val="minor"/>
    </font>
    <font>
      <b/>
      <sz val="20"/>
      <color theme="1"/>
      <name val="Arial"/>
      <family val="2"/>
    </font>
    <font>
      <b/>
      <sz val="22"/>
      <color theme="1"/>
      <name val="Arial"/>
      <family val="2"/>
    </font>
    <font>
      <sz val="18"/>
      <color theme="1"/>
      <name val="Arial"/>
      <family val="2"/>
    </font>
    <font>
      <b/>
      <sz val="16"/>
      <color theme="1"/>
      <name val="Arial"/>
      <family val="2"/>
    </font>
    <font>
      <b/>
      <sz val="10"/>
      <color theme="1"/>
      <name val="Calibri"/>
      <family val="2"/>
      <scheme val="minor"/>
    </font>
    <font>
      <i/>
      <sz val="10"/>
      <color rgb="FF000000"/>
      <name val="Arial"/>
      <family val="2"/>
    </font>
    <font>
      <sz val="10"/>
      <color rgb="FF111111"/>
      <name val="Arial"/>
      <family val="2"/>
    </font>
    <font>
      <sz val="24"/>
      <color theme="0"/>
      <name val="Arial"/>
      <family val="2"/>
    </font>
    <font>
      <vertAlign val="subscript"/>
      <sz val="10"/>
      <color theme="1"/>
      <name val="Arial"/>
      <family val="2"/>
    </font>
    <font>
      <u/>
      <sz val="10"/>
      <color theme="10"/>
      <name val="Arial"/>
      <family val="2"/>
    </font>
  </fonts>
  <fills count="39">
    <fill>
      <patternFill patternType="none"/>
    </fill>
    <fill>
      <patternFill patternType="gray125"/>
    </fill>
    <fill>
      <patternFill patternType="solid">
        <fgColor indexed="22"/>
        <bgColor indexed="64"/>
      </patternFill>
    </fill>
    <fill>
      <patternFill patternType="solid">
        <fgColor indexed="12"/>
        <bgColor indexed="50"/>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C0C0C0"/>
        <bgColor rgb="FF000000"/>
      </patternFill>
    </fill>
    <fill>
      <patternFill patternType="solid">
        <fgColor theme="0" tint="-4.9989318521683403E-2"/>
        <bgColor indexed="64"/>
      </patternFill>
    </fill>
    <fill>
      <patternFill patternType="solid">
        <fgColor theme="6" tint="-0.499984740745262"/>
        <bgColor indexed="50"/>
      </patternFill>
    </fill>
    <fill>
      <patternFill patternType="solid">
        <fgColor theme="0"/>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47">
    <xf numFmtId="0" fontId="0" fillId="0" borderId="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5" fillId="28" borderId="0" applyNumberFormat="0" applyBorder="0" applyAlignment="0" applyProtection="0"/>
    <xf numFmtId="0" fontId="16" fillId="29" borderId="16" applyNumberFormat="0" applyAlignment="0" applyProtection="0"/>
    <xf numFmtId="0" fontId="17" fillId="30" borderId="17" applyNumberFormat="0" applyAlignment="0" applyProtection="0"/>
    <xf numFmtId="44" fontId="13" fillId="0" borderId="0" applyFont="0" applyFill="0" applyBorder="0" applyAlignment="0" applyProtection="0"/>
    <xf numFmtId="0" fontId="18" fillId="0" borderId="0" applyNumberFormat="0" applyFill="0" applyBorder="0" applyAlignment="0" applyProtection="0"/>
    <xf numFmtId="0" fontId="19" fillId="31" borderId="0" applyNumberFormat="0" applyBorder="0" applyAlignment="0" applyProtection="0"/>
    <xf numFmtId="0" fontId="20" fillId="0" borderId="18" applyNumberFormat="0" applyFill="0" applyAlignment="0" applyProtection="0"/>
    <xf numFmtId="0" fontId="21" fillId="0" borderId="19" applyNumberFormat="0" applyFill="0" applyAlignment="0" applyProtection="0"/>
    <xf numFmtId="0" fontId="22" fillId="0" borderId="20" applyNumberFormat="0" applyFill="0" applyAlignment="0" applyProtection="0"/>
    <xf numFmtId="0" fontId="22" fillId="0" borderId="0" applyNumberFormat="0" applyFill="0" applyBorder="0" applyAlignment="0" applyProtection="0"/>
    <xf numFmtId="0" fontId="23" fillId="0" borderId="0" applyNumberFormat="0" applyFill="0" applyBorder="0" applyAlignment="0" applyProtection="0">
      <alignment vertical="top"/>
      <protection locked="0"/>
    </xf>
    <xf numFmtId="0" fontId="24" fillId="32" borderId="16" applyNumberFormat="0" applyAlignment="0" applyProtection="0"/>
    <xf numFmtId="0" fontId="25" fillId="0" borderId="21" applyNumberFormat="0" applyFill="0" applyAlignment="0" applyProtection="0"/>
    <xf numFmtId="0" fontId="26" fillId="33" borderId="0" applyNumberFormat="0" applyBorder="0" applyAlignment="0" applyProtection="0"/>
    <xf numFmtId="0" fontId="6" fillId="0" borderId="0"/>
    <xf numFmtId="0" fontId="13" fillId="34" borderId="22" applyNumberFormat="0" applyFont="0" applyAlignment="0" applyProtection="0"/>
    <xf numFmtId="0" fontId="27" fillId="29" borderId="23" applyNumberFormat="0" applyAlignment="0" applyProtection="0"/>
    <xf numFmtId="9" fontId="6" fillId="0" borderId="0" applyFont="0" applyFill="0" applyBorder="0" applyAlignment="0" applyProtection="0"/>
    <xf numFmtId="0" fontId="28" fillId="0" borderId="0" applyNumberFormat="0" applyFill="0" applyBorder="0" applyAlignment="0" applyProtection="0"/>
    <xf numFmtId="0" fontId="29" fillId="0" borderId="24" applyNumberFormat="0" applyFill="0" applyAlignment="0" applyProtection="0"/>
    <xf numFmtId="0" fontId="30" fillId="0" borderId="0" applyNumberFormat="0" applyFill="0" applyBorder="0" applyAlignment="0" applyProtection="0"/>
    <xf numFmtId="0" fontId="23" fillId="0" borderId="0" applyNumberFormat="0" applyFill="0" applyBorder="0" applyAlignment="0" applyProtection="0">
      <alignment vertical="top"/>
      <protection locked="0"/>
    </xf>
  </cellStyleXfs>
  <cellXfs count="349">
    <xf numFmtId="0" fontId="0" fillId="0" borderId="0" xfId="0"/>
    <xf numFmtId="0" fontId="31" fillId="0" borderId="0" xfId="0" applyFont="1"/>
    <xf numFmtId="0" fontId="0" fillId="0" borderId="0" xfId="0" applyProtection="1"/>
    <xf numFmtId="0" fontId="4" fillId="2" borderId="1" xfId="0" applyFont="1" applyFill="1" applyBorder="1" applyAlignment="1" applyProtection="1">
      <alignment horizontal="center" vertical="center" wrapText="1"/>
    </xf>
    <xf numFmtId="0" fontId="0" fillId="0" borderId="0" xfId="0" applyAlignment="1" applyProtection="1">
      <alignment horizontal="center"/>
    </xf>
    <xf numFmtId="164" fontId="32" fillId="0" borderId="1" xfId="0" applyNumberFormat="1" applyFont="1" applyBorder="1" applyProtection="1"/>
    <xf numFmtId="164" fontId="32" fillId="0" borderId="1" xfId="0" applyNumberFormat="1" applyFont="1" applyBorder="1" applyAlignment="1" applyProtection="1">
      <alignment horizontal="right"/>
    </xf>
    <xf numFmtId="0" fontId="4" fillId="2" borderId="2" xfId="0" applyFont="1" applyFill="1" applyBorder="1" applyAlignment="1" applyProtection="1">
      <alignment horizontal="center" vertical="center" wrapText="1"/>
    </xf>
    <xf numFmtId="0" fontId="33" fillId="0" borderId="0" xfId="0" applyFont="1" applyBorder="1" applyProtection="1"/>
    <xf numFmtId="0" fontId="3" fillId="2" borderId="1" xfId="0" applyFont="1" applyFill="1" applyBorder="1" applyAlignment="1" applyProtection="1">
      <alignment horizontal="center" vertical="center" wrapText="1"/>
    </xf>
    <xf numFmtId="0" fontId="33" fillId="0" borderId="1" xfId="0" applyFont="1" applyBorder="1" applyAlignment="1" applyProtection="1">
      <alignment wrapText="1"/>
    </xf>
    <xf numFmtId="0" fontId="33" fillId="0" borderId="0" xfId="0" applyFont="1" applyBorder="1" applyAlignment="1" applyProtection="1">
      <alignment wrapText="1"/>
    </xf>
    <xf numFmtId="0" fontId="6" fillId="0" borderId="1" xfId="0" applyFont="1" applyBorder="1" applyProtection="1"/>
    <xf numFmtId="0" fontId="36" fillId="0" borderId="0" xfId="0" applyFont="1" applyAlignment="1" applyProtection="1"/>
    <xf numFmtId="0" fontId="35" fillId="0" borderId="1" xfId="0" applyFont="1" applyBorder="1" applyProtection="1"/>
    <xf numFmtId="0" fontId="33" fillId="0" borderId="0" xfId="0" applyFont="1" applyAlignment="1" applyProtection="1">
      <alignment horizontal="center"/>
    </xf>
    <xf numFmtId="0" fontId="33" fillId="0" borderId="0" xfId="0" applyFont="1" applyBorder="1" applyAlignment="1" applyProtection="1">
      <alignment horizontal="center"/>
    </xf>
    <xf numFmtId="0" fontId="35" fillId="0" borderId="0" xfId="0" applyFont="1" applyAlignment="1" applyProtection="1">
      <alignment wrapText="1"/>
    </xf>
    <xf numFmtId="0" fontId="37" fillId="0" borderId="4" xfId="0" applyFont="1" applyBorder="1" applyAlignment="1" applyProtection="1">
      <alignment vertical="top" wrapText="1"/>
    </xf>
    <xf numFmtId="164" fontId="38" fillId="0" borderId="1" xfId="0" applyNumberFormat="1" applyFont="1" applyBorder="1" applyProtection="1"/>
    <xf numFmtId="0" fontId="37" fillId="0" borderId="4" xfId="0" applyFont="1" applyBorder="1" applyAlignment="1" applyProtection="1">
      <alignment horizontal="center" vertical="top" wrapText="1"/>
    </xf>
    <xf numFmtId="164" fontId="33" fillId="0" borderId="0" xfId="0" applyNumberFormat="1" applyFont="1" applyBorder="1" applyProtection="1"/>
    <xf numFmtId="0" fontId="40" fillId="0" borderId="0" xfId="0" applyFont="1" applyFill="1" applyBorder="1" applyProtection="1"/>
    <xf numFmtId="164" fontId="41" fillId="0" borderId="1" xfId="0" applyNumberFormat="1" applyFont="1" applyFill="1" applyBorder="1" applyProtection="1"/>
    <xf numFmtId="0" fontId="42" fillId="0" borderId="0" xfId="0" applyFont="1" applyFill="1" applyBorder="1" applyAlignment="1" applyProtection="1">
      <alignment horizontal="center"/>
    </xf>
    <xf numFmtId="0" fontId="42" fillId="0" borderId="0" xfId="0" applyFont="1" applyFill="1" applyBorder="1" applyProtection="1"/>
    <xf numFmtId="164" fontId="42" fillId="0" borderId="0" xfId="0" applyNumberFormat="1" applyFont="1" applyFill="1" applyBorder="1" applyProtection="1"/>
    <xf numFmtId="0" fontId="40" fillId="0" borderId="0" xfId="0" applyFont="1" applyFill="1" applyBorder="1" applyProtection="1">
      <protection locked="0"/>
    </xf>
    <xf numFmtId="0" fontId="40" fillId="0" borderId="0" xfId="0" applyFont="1" applyFill="1" applyBorder="1" applyAlignment="1" applyProtection="1">
      <alignment horizontal="center"/>
    </xf>
    <xf numFmtId="164" fontId="43" fillId="0" borderId="1" xfId="0" applyNumberFormat="1" applyFont="1" applyBorder="1" applyAlignment="1" applyProtection="1"/>
    <xf numFmtId="164" fontId="44" fillId="0" borderId="1" xfId="0" applyNumberFormat="1" applyFont="1" applyBorder="1" applyAlignment="1" applyProtection="1"/>
    <xf numFmtId="164" fontId="43" fillId="0" borderId="1" xfId="0" applyNumberFormat="1" applyFont="1" applyBorder="1" applyAlignment="1" applyProtection="1">
      <alignment horizontal="right"/>
    </xf>
    <xf numFmtId="0" fontId="29" fillId="0" borderId="0" xfId="0" applyFont="1"/>
    <xf numFmtId="0" fontId="45" fillId="0" borderId="0" xfId="35" applyFont="1" applyAlignment="1" applyProtection="1">
      <alignment vertical="center"/>
    </xf>
    <xf numFmtId="0" fontId="4" fillId="35" borderId="1" xfId="0" applyFont="1" applyFill="1" applyBorder="1" applyAlignment="1" applyProtection="1">
      <alignment horizontal="center" vertical="center" wrapText="1"/>
    </xf>
    <xf numFmtId="49" fontId="4" fillId="35" borderId="1" xfId="0" applyNumberFormat="1" applyFont="1" applyFill="1" applyBorder="1" applyAlignment="1" applyProtection="1">
      <alignment horizontal="center" vertical="center" wrapText="1"/>
    </xf>
    <xf numFmtId="0" fontId="42" fillId="0" borderId="1" xfId="0" applyFont="1" applyFill="1" applyBorder="1" applyAlignment="1" applyProtection="1">
      <alignment horizontal="center" vertical="center" wrapText="1"/>
    </xf>
    <xf numFmtId="0" fontId="47" fillId="0" borderId="1" xfId="0" applyFont="1" applyBorder="1" applyAlignment="1" applyProtection="1">
      <alignment horizontal="center"/>
      <protection locked="0"/>
    </xf>
    <xf numFmtId="49" fontId="35" fillId="0" borderId="0" xfId="0" applyNumberFormat="1" applyFont="1" applyProtection="1"/>
    <xf numFmtId="49" fontId="4" fillId="2" borderId="1" xfId="0" applyNumberFormat="1" applyFont="1" applyFill="1" applyBorder="1" applyAlignment="1" applyProtection="1">
      <alignment horizontal="center" vertical="center" wrapText="1"/>
    </xf>
    <xf numFmtId="0" fontId="33" fillId="0" borderId="1" xfId="0" applyFont="1" applyBorder="1" applyAlignment="1" applyProtection="1">
      <alignment horizontal="center" vertical="center" wrapText="1"/>
    </xf>
    <xf numFmtId="0" fontId="35" fillId="0" borderId="1" xfId="0" applyFont="1" applyBorder="1" applyAlignment="1" applyProtection="1">
      <alignment vertical="center"/>
    </xf>
    <xf numFmtId="0" fontId="33" fillId="0" borderId="0" xfId="0" applyFont="1" applyBorder="1" applyAlignment="1" applyProtection="1">
      <alignment horizontal="center" vertical="center" wrapText="1"/>
    </xf>
    <xf numFmtId="0" fontId="33" fillId="0" borderId="0" xfId="0" applyFont="1" applyBorder="1" applyAlignment="1" applyProtection="1">
      <alignment vertical="center" wrapText="1"/>
    </xf>
    <xf numFmtId="8" fontId="33" fillId="0" borderId="0" xfId="0" applyNumberFormat="1" applyFont="1" applyBorder="1" applyAlignment="1" applyProtection="1">
      <alignment vertical="top" wrapText="1"/>
    </xf>
    <xf numFmtId="0" fontId="35" fillId="0" borderId="0" xfId="0" applyFont="1" applyFill="1" applyBorder="1" applyAlignment="1" applyProtection="1">
      <alignment vertical="center"/>
    </xf>
    <xf numFmtId="0" fontId="33" fillId="0" borderId="7" xfId="0" applyFont="1" applyBorder="1" applyAlignment="1" applyProtection="1">
      <alignment horizontal="center" wrapText="1"/>
    </xf>
    <xf numFmtId="0" fontId="47" fillId="0" borderId="1" xfId="0" applyFont="1" applyBorder="1" applyAlignment="1" applyProtection="1">
      <alignment horizontal="center" vertical="center"/>
      <protection locked="0"/>
    </xf>
    <xf numFmtId="164" fontId="41" fillId="0" borderId="2" xfId="0" applyNumberFormat="1" applyFont="1" applyFill="1" applyBorder="1" applyProtection="1"/>
    <xf numFmtId="164" fontId="41" fillId="0" borderId="8" xfId="0" applyNumberFormat="1" applyFont="1" applyFill="1" applyBorder="1" applyAlignment="1" applyProtection="1">
      <alignment horizontal="right"/>
    </xf>
    <xf numFmtId="0" fontId="50" fillId="0" borderId="9" xfId="0" applyFont="1" applyFill="1" applyBorder="1" applyAlignment="1" applyProtection="1">
      <alignment horizontal="right"/>
    </xf>
    <xf numFmtId="0" fontId="40" fillId="0" borderId="4" xfId="0" applyFont="1" applyFill="1" applyBorder="1" applyAlignment="1" applyProtection="1"/>
    <xf numFmtId="0" fontId="50" fillId="0" borderId="10" xfId="0" applyFont="1" applyFill="1" applyBorder="1" applyAlignment="1" applyProtection="1">
      <alignment horizontal="right"/>
    </xf>
    <xf numFmtId="0" fontId="40" fillId="0" borderId="11" xfId="0" applyFont="1" applyFill="1" applyBorder="1" applyAlignment="1" applyProtection="1"/>
    <xf numFmtId="0" fontId="40" fillId="0" borderId="11" xfId="0" applyFont="1" applyFill="1" applyBorder="1" applyAlignment="1" applyProtection="1">
      <alignment horizontal="right"/>
    </xf>
    <xf numFmtId="0" fontId="40" fillId="0" borderId="11" xfId="0" applyFont="1" applyFill="1" applyBorder="1" applyProtection="1"/>
    <xf numFmtId="0" fontId="51" fillId="0" borderId="3" xfId="0" applyFont="1" applyFill="1" applyBorder="1" applyAlignment="1" applyProtection="1">
      <alignment horizontal="right"/>
    </xf>
    <xf numFmtId="0" fontId="47" fillId="0" borderId="1" xfId="0" applyFont="1" applyFill="1" applyBorder="1" applyAlignment="1" applyProtection="1">
      <alignment horizontal="center" vertical="center"/>
      <protection locked="0"/>
    </xf>
    <xf numFmtId="0" fontId="38" fillId="0" borderId="4" xfId="0" applyFont="1" applyFill="1" applyBorder="1" applyAlignment="1" applyProtection="1">
      <alignment horizontal="right"/>
    </xf>
    <xf numFmtId="0" fontId="35" fillId="0" borderId="0" xfId="0" applyFont="1" applyAlignment="1">
      <alignment horizontal="left" vertical="top" wrapText="1"/>
    </xf>
    <xf numFmtId="0" fontId="35" fillId="0" borderId="11" xfId="0" applyFont="1" applyBorder="1" applyAlignment="1" applyProtection="1"/>
    <xf numFmtId="0" fontId="38" fillId="0" borderId="3" xfId="0" applyFont="1" applyBorder="1" applyAlignment="1" applyProtection="1">
      <alignment horizontal="right" vertical="center"/>
    </xf>
    <xf numFmtId="0" fontId="33" fillId="0" borderId="1" xfId="0" applyFont="1" applyBorder="1" applyAlignment="1" applyProtection="1"/>
    <xf numFmtId="0" fontId="6" fillId="0" borderId="1" xfId="0" applyFont="1" applyBorder="1" applyAlignment="1" applyProtection="1"/>
    <xf numFmtId="0" fontId="33" fillId="0" borderId="1" xfId="0" applyFont="1" applyFill="1" applyBorder="1" applyAlignment="1" applyProtection="1">
      <alignment wrapText="1"/>
    </xf>
    <xf numFmtId="164" fontId="52" fillId="0" borderId="1" xfId="0" applyNumberFormat="1" applyFont="1" applyBorder="1" applyProtection="1"/>
    <xf numFmtId="0" fontId="0" fillId="0" borderId="0" xfId="0"/>
    <xf numFmtId="0" fontId="33" fillId="0" borderId="1" xfId="0" applyFont="1" applyBorder="1" applyAlignment="1" applyProtection="1">
      <alignment vertical="center" wrapText="1"/>
    </xf>
    <xf numFmtId="164" fontId="33" fillId="0" borderId="1" xfId="0" applyNumberFormat="1" applyFont="1" applyBorder="1" applyProtection="1"/>
    <xf numFmtId="0" fontId="33" fillId="0" borderId="0" xfId="0" applyFont="1" applyBorder="1" applyAlignment="1" applyProtection="1">
      <alignment vertical="top" wrapText="1"/>
    </xf>
    <xf numFmtId="0" fontId="35" fillId="0" borderId="0" xfId="0" applyFont="1" applyProtection="1"/>
    <xf numFmtId="0" fontId="35" fillId="0" borderId="0" xfId="0" applyFont="1" applyBorder="1" applyProtection="1"/>
    <xf numFmtId="0" fontId="35" fillId="0" borderId="0" xfId="0" applyFont="1"/>
    <xf numFmtId="0" fontId="33" fillId="0" borderId="1" xfId="0" applyFont="1" applyBorder="1" applyProtection="1"/>
    <xf numFmtId="0" fontId="33" fillId="0" borderId="1" xfId="0" applyFont="1" applyBorder="1" applyAlignment="1" applyProtection="1">
      <alignment horizontal="center" wrapText="1"/>
    </xf>
    <xf numFmtId="0" fontId="33" fillId="0" borderId="1" xfId="0" applyFont="1" applyBorder="1" applyAlignment="1" applyProtection="1">
      <alignment vertical="top" wrapText="1"/>
    </xf>
    <xf numFmtId="0" fontId="33" fillId="0" borderId="1" xfId="0" applyFont="1" applyBorder="1" applyAlignment="1" applyProtection="1">
      <alignment horizontal="center"/>
    </xf>
    <xf numFmtId="0" fontId="33" fillId="0" borderId="1" xfId="0" applyFont="1" applyBorder="1" applyAlignment="1" applyProtection="1">
      <alignment horizontal="center" vertical="top" wrapText="1"/>
    </xf>
    <xf numFmtId="0" fontId="33" fillId="0" borderId="1" xfId="0" applyFont="1" applyFill="1" applyBorder="1" applyAlignment="1" applyProtection="1">
      <alignment vertical="top" wrapText="1"/>
    </xf>
    <xf numFmtId="0" fontId="33" fillId="0" borderId="1" xfId="0" applyFont="1" applyFill="1" applyBorder="1" applyAlignment="1" applyProtection="1">
      <alignment horizontal="center" wrapText="1"/>
    </xf>
    <xf numFmtId="44" fontId="33" fillId="0" borderId="3" xfId="28" applyFont="1" applyFill="1" applyBorder="1" applyAlignment="1" applyProtection="1">
      <alignment vertical="center" wrapText="1"/>
    </xf>
    <xf numFmtId="49" fontId="33" fillId="0" borderId="1" xfId="0" applyNumberFormat="1" applyFont="1" applyBorder="1" applyAlignment="1" applyProtection="1">
      <alignment horizontal="center" vertical="top" wrapText="1"/>
    </xf>
    <xf numFmtId="0" fontId="47" fillId="0" borderId="2" xfId="0" applyFont="1" applyBorder="1" applyAlignment="1" applyProtection="1">
      <alignment horizontal="center"/>
      <protection locked="0"/>
    </xf>
    <xf numFmtId="164" fontId="35" fillId="0" borderId="3" xfId="0" applyNumberFormat="1" applyFont="1" applyBorder="1" applyAlignment="1" applyProtection="1">
      <alignment vertical="top"/>
    </xf>
    <xf numFmtId="0" fontId="6" fillId="0" borderId="1" xfId="0" applyFont="1" applyFill="1" applyBorder="1" applyAlignment="1" applyProtection="1">
      <alignment horizontal="left" vertical="center" wrapText="1"/>
    </xf>
    <xf numFmtId="0" fontId="53" fillId="0" borderId="1" xfId="0" applyFont="1" applyBorder="1" applyAlignment="1" applyProtection="1">
      <alignment horizontal="center" vertical="center" wrapText="1"/>
      <protection locked="0"/>
    </xf>
    <xf numFmtId="0" fontId="47" fillId="0" borderId="1" xfId="0" applyFont="1" applyFill="1" applyBorder="1" applyAlignment="1" applyProtection="1">
      <alignment horizontal="center"/>
      <protection locked="0"/>
    </xf>
    <xf numFmtId="0" fontId="35" fillId="0" borderId="2" xfId="0" applyFont="1" applyFill="1" applyBorder="1" applyProtection="1"/>
    <xf numFmtId="49" fontId="4" fillId="0" borderId="1" xfId="0" applyNumberFormat="1" applyFont="1" applyFill="1" applyBorder="1" applyAlignment="1" applyProtection="1">
      <alignment horizontal="center" vertical="center" wrapText="1"/>
    </xf>
    <xf numFmtId="0" fontId="4" fillId="0" borderId="3" xfId="0" applyFont="1" applyFill="1" applyBorder="1" applyAlignment="1" applyProtection="1">
      <alignment horizontal="center" vertical="center" wrapText="1"/>
    </xf>
    <xf numFmtId="164" fontId="33" fillId="0" borderId="1" xfId="0" applyNumberFormat="1" applyFont="1" applyFill="1" applyBorder="1" applyProtection="1"/>
    <xf numFmtId="0" fontId="33" fillId="0" borderId="1" xfId="0" applyFont="1" applyBorder="1" applyAlignment="1" applyProtection="1">
      <alignment horizontal="center" vertical="center"/>
    </xf>
    <xf numFmtId="0" fontId="33" fillId="0" borderId="1" xfId="0" applyFont="1" applyBorder="1" applyAlignment="1" applyProtection="1">
      <alignment horizontal="right"/>
    </xf>
    <xf numFmtId="0" fontId="33" fillId="0" borderId="1" xfId="0" applyFont="1" applyBorder="1" applyAlignment="1" applyProtection="1">
      <alignment horizontal="right" wrapText="1"/>
    </xf>
    <xf numFmtId="0" fontId="33" fillId="0" borderId="1" xfId="0" applyFont="1" applyFill="1" applyBorder="1" applyAlignment="1" applyProtection="1">
      <alignment horizontal="center" vertical="center"/>
    </xf>
    <xf numFmtId="0" fontId="33" fillId="0" borderId="1" xfId="0" applyFont="1" applyFill="1" applyBorder="1" applyAlignment="1" applyProtection="1">
      <alignment horizontal="right"/>
    </xf>
    <xf numFmtId="0" fontId="33" fillId="0" borderId="8" xfId="0" applyFont="1" applyBorder="1" applyAlignment="1" applyProtection="1">
      <alignment horizontal="center" wrapText="1"/>
    </xf>
    <xf numFmtId="0" fontId="33" fillId="0" borderId="8" xfId="0" applyFont="1" applyBorder="1" applyAlignment="1" applyProtection="1">
      <alignment vertical="top" wrapText="1"/>
    </xf>
    <xf numFmtId="164" fontId="6" fillId="0" borderId="8" xfId="0" applyNumberFormat="1" applyFont="1" applyFill="1" applyBorder="1" applyAlignment="1" applyProtection="1">
      <alignment horizontal="right" vertical="center" wrapText="1"/>
    </xf>
    <xf numFmtId="0" fontId="33" fillId="0" borderId="1" xfId="0" applyFont="1" applyBorder="1" applyAlignment="1" applyProtection="1">
      <alignment horizontal="right" vertical="center"/>
    </xf>
    <xf numFmtId="164" fontId="6" fillId="0" borderId="1" xfId="0" applyNumberFormat="1" applyFont="1" applyFill="1" applyBorder="1" applyAlignment="1" applyProtection="1">
      <alignment horizontal="right" vertical="center" wrapText="1"/>
    </xf>
    <xf numFmtId="0" fontId="6" fillId="0" borderId="1" xfId="0" applyFont="1" applyFill="1" applyBorder="1" applyAlignment="1" applyProtection="1">
      <alignment horizontal="right" vertical="center" wrapText="1"/>
    </xf>
    <xf numFmtId="0" fontId="33" fillId="0" borderId="1" xfId="0" applyFont="1" applyFill="1" applyBorder="1" applyAlignment="1" applyProtection="1">
      <alignment horizontal="center" vertical="center" wrapText="1"/>
    </xf>
    <xf numFmtId="0" fontId="33" fillId="0" borderId="1" xfId="0" applyFont="1" applyFill="1" applyBorder="1" applyAlignment="1" applyProtection="1">
      <alignment vertical="center" wrapText="1"/>
    </xf>
    <xf numFmtId="164" fontId="5" fillId="0" borderId="1" xfId="0" applyNumberFormat="1" applyFont="1" applyBorder="1" applyProtection="1"/>
    <xf numFmtId="0" fontId="33" fillId="0" borderId="1" xfId="0" applyFont="1" applyFill="1" applyBorder="1" applyAlignment="1" applyProtection="1">
      <alignment horizontal="right" wrapText="1"/>
    </xf>
    <xf numFmtId="0" fontId="33" fillId="0" borderId="1" xfId="0" applyFont="1" applyBorder="1" applyAlignment="1" applyProtection="1">
      <alignment horizontal="right" vertical="center" wrapText="1"/>
    </xf>
    <xf numFmtId="0" fontId="55" fillId="0" borderId="0" xfId="0" applyFont="1" applyAlignment="1" applyProtection="1">
      <alignment horizontal="left" vertical="center"/>
    </xf>
    <xf numFmtId="0" fontId="52" fillId="0" borderId="10" xfId="0" applyFont="1" applyBorder="1" applyAlignment="1" applyProtection="1">
      <alignment horizontal="left" vertical="center"/>
    </xf>
    <xf numFmtId="0" fontId="35" fillId="0" borderId="0" xfId="0" applyFont="1" applyAlignment="1" applyProtection="1">
      <alignment horizontal="center" vertical="center"/>
    </xf>
    <xf numFmtId="0" fontId="3" fillId="2" borderId="12" xfId="0" applyFont="1" applyFill="1" applyBorder="1" applyAlignment="1" applyProtection="1">
      <alignment horizontal="center" vertical="center" wrapText="1"/>
    </xf>
    <xf numFmtId="164" fontId="33" fillId="0" borderId="1" xfId="0" applyNumberFormat="1" applyFont="1" applyBorder="1" applyAlignment="1" applyProtection="1">
      <alignment vertical="center"/>
    </xf>
    <xf numFmtId="0" fontId="6" fillId="0" borderId="1" xfId="0" applyFont="1" applyBorder="1" applyAlignment="1" applyProtection="1">
      <alignment vertical="center" wrapText="1"/>
    </xf>
    <xf numFmtId="0" fontId="33" fillId="0" borderId="1" xfId="0" applyFont="1" applyBorder="1" applyAlignment="1" applyProtection="1">
      <alignment horizontal="center" vertical="top"/>
    </xf>
    <xf numFmtId="0" fontId="53" fillId="0" borderId="1" xfId="0" applyFont="1" applyFill="1" applyBorder="1" applyAlignment="1" applyProtection="1">
      <alignment horizontal="center" vertical="top" wrapText="1"/>
      <protection locked="0"/>
    </xf>
    <xf numFmtId="0" fontId="6" fillId="0" borderId="1" xfId="0" applyFont="1" applyBorder="1" applyAlignment="1" applyProtection="1">
      <alignment horizontal="center" vertical="center" wrapText="1"/>
    </xf>
    <xf numFmtId="0" fontId="4" fillId="0" borderId="1" xfId="0" applyFont="1" applyFill="1" applyBorder="1" applyAlignment="1" applyProtection="1">
      <alignment horizontal="center" vertical="center" wrapText="1"/>
    </xf>
    <xf numFmtId="0" fontId="47" fillId="0" borderId="1" xfId="0" applyFont="1" applyBorder="1" applyAlignment="1" applyProtection="1">
      <alignment vertical="center"/>
      <protection locked="0"/>
    </xf>
    <xf numFmtId="0" fontId="53" fillId="0" borderId="1" xfId="0" applyFont="1" applyBorder="1" applyAlignment="1" applyProtection="1">
      <alignment horizontal="center" vertical="center"/>
      <protection locked="0"/>
    </xf>
    <xf numFmtId="0" fontId="71" fillId="0" borderId="1" xfId="35" applyFont="1" applyBorder="1" applyAlignment="1" applyProtection="1"/>
    <xf numFmtId="0" fontId="35" fillId="0" borderId="1" xfId="0" applyFont="1" applyFill="1" applyBorder="1" applyAlignment="1" applyProtection="1">
      <protection locked="0"/>
    </xf>
    <xf numFmtId="0" fontId="37" fillId="36" borderId="1" xfId="0" applyFont="1" applyFill="1" applyBorder="1" applyAlignment="1" applyProtection="1">
      <alignment vertical="top" wrapText="1"/>
    </xf>
    <xf numFmtId="49" fontId="31" fillId="0" borderId="1" xfId="0" applyNumberFormat="1" applyFont="1" applyFill="1" applyBorder="1" applyAlignment="1" applyProtection="1">
      <alignment horizontal="left" vertical="top" wrapText="1"/>
      <protection locked="0"/>
    </xf>
    <xf numFmtId="0" fontId="35" fillId="0" borderId="4" xfId="0" applyFont="1" applyBorder="1" applyAlignment="1" applyProtection="1"/>
    <xf numFmtId="0" fontId="32" fillId="0" borderId="1" xfId="0" applyFont="1" applyBorder="1" applyAlignment="1" applyProtection="1">
      <alignment horizontal="right"/>
    </xf>
    <xf numFmtId="0" fontId="0" fillId="0" borderId="0" xfId="0" applyBorder="1" applyProtection="1"/>
    <xf numFmtId="0" fontId="33" fillId="0" borderId="1" xfId="0" applyFont="1" applyFill="1" applyBorder="1" applyProtection="1"/>
    <xf numFmtId="0" fontId="33" fillId="0" borderId="2" xfId="0" applyFont="1" applyBorder="1" applyAlignment="1" applyProtection="1">
      <alignment wrapText="1"/>
    </xf>
    <xf numFmtId="0" fontId="55" fillId="0" borderId="0" xfId="0" applyFont="1" applyProtection="1"/>
    <xf numFmtId="0" fontId="0" fillId="0" borderId="0" xfId="0" applyFont="1" applyProtection="1"/>
    <xf numFmtId="0" fontId="71" fillId="0" borderId="1" xfId="35" applyFont="1" applyBorder="1" applyAlignment="1" applyProtection="1">
      <alignment vertical="center" wrapText="1"/>
    </xf>
    <xf numFmtId="0" fontId="33" fillId="0" borderId="0" xfId="0" applyFont="1" applyBorder="1" applyAlignment="1" applyProtection="1">
      <alignment horizontal="center" wrapText="1"/>
    </xf>
    <xf numFmtId="0" fontId="47" fillId="0" borderId="0" xfId="0" applyFont="1" applyBorder="1" applyAlignment="1" applyProtection="1">
      <alignment vertical="center"/>
    </xf>
    <xf numFmtId="49" fontId="35" fillId="0" borderId="0" xfId="0" applyNumberFormat="1" applyFont="1" applyBorder="1" applyProtection="1"/>
    <xf numFmtId="0" fontId="4" fillId="0" borderId="1" xfId="0" applyFont="1" applyFill="1" applyBorder="1" applyAlignment="1" applyProtection="1">
      <alignment horizontal="center" vertical="center" wrapText="1"/>
      <protection locked="0"/>
    </xf>
    <xf numFmtId="0" fontId="6" fillId="0" borderId="0" xfId="0" applyFont="1" applyAlignment="1" applyProtection="1">
      <alignment horizontal="right"/>
    </xf>
    <xf numFmtId="0" fontId="5" fillId="0" borderId="1" xfId="0" applyFont="1" applyBorder="1" applyAlignment="1" applyProtection="1">
      <alignment horizontal="right" vertical="center" wrapText="1"/>
    </xf>
    <xf numFmtId="0" fontId="5" fillId="0" borderId="1" xfId="0" applyFont="1" applyBorder="1" applyAlignment="1" applyProtection="1">
      <alignment horizontal="center" vertical="center" wrapText="1"/>
    </xf>
    <xf numFmtId="0" fontId="5" fillId="0" borderId="1" xfId="0" applyFont="1" applyBorder="1" applyAlignment="1" applyProtection="1">
      <alignment vertical="center" wrapText="1"/>
    </xf>
    <xf numFmtId="0" fontId="33" fillId="0" borderId="1" xfId="0" applyFont="1" applyFill="1" applyBorder="1" applyAlignment="1" applyProtection="1">
      <alignment horizontal="center"/>
    </xf>
    <xf numFmtId="0" fontId="6" fillId="0" borderId="1" xfId="0" applyFont="1" applyBorder="1" applyAlignment="1" applyProtection="1">
      <alignment horizontal="right" vertical="center"/>
    </xf>
    <xf numFmtId="8" fontId="33" fillId="0" borderId="1" xfId="0" applyNumberFormat="1" applyFont="1" applyBorder="1" applyAlignment="1" applyProtection="1">
      <alignment horizontal="center" vertical="center"/>
    </xf>
    <xf numFmtId="0" fontId="68" fillId="0" borderId="1" xfId="0" applyFont="1" applyBorder="1" applyAlignment="1">
      <alignment vertical="center"/>
    </xf>
    <xf numFmtId="164" fontId="42" fillId="0" borderId="1" xfId="0" applyNumberFormat="1" applyFont="1" applyFill="1" applyBorder="1" applyAlignment="1" applyProtection="1">
      <alignment vertical="center"/>
    </xf>
    <xf numFmtId="0" fontId="69" fillId="0" borderId="0" xfId="0" applyFont="1" applyFill="1" applyAlignment="1"/>
    <xf numFmtId="0" fontId="40" fillId="0" borderId="1" xfId="0" applyFont="1" applyBorder="1" applyAlignment="1" applyProtection="1">
      <alignment horizontal="center" vertical="center" wrapText="1"/>
    </xf>
    <xf numFmtId="0" fontId="47" fillId="0" borderId="1" xfId="0" applyFont="1" applyBorder="1" applyAlignment="1" applyProtection="1">
      <alignment horizontal="center" vertical="center" wrapText="1"/>
      <protection locked="0"/>
    </xf>
    <xf numFmtId="0" fontId="35" fillId="0" borderId="1" xfId="0" applyFont="1" applyBorder="1" applyAlignment="1" applyProtection="1">
      <alignment horizontal="center" vertical="center" wrapText="1"/>
    </xf>
    <xf numFmtId="0" fontId="35" fillId="0" borderId="1" xfId="0" applyFont="1" applyBorder="1" applyAlignment="1" applyProtection="1">
      <alignment vertical="center" wrapText="1"/>
    </xf>
    <xf numFmtId="8" fontId="40" fillId="0" borderId="1" xfId="0" applyNumberFormat="1" applyFont="1" applyBorder="1" applyAlignment="1" applyProtection="1">
      <alignment horizontal="right" vertical="center"/>
    </xf>
    <xf numFmtId="0" fontId="40" fillId="0" borderId="1" xfId="0" applyFont="1" applyBorder="1" applyAlignment="1" applyProtection="1">
      <alignment horizontal="center" vertical="center"/>
    </xf>
    <xf numFmtId="0" fontId="40" fillId="0" borderId="1" xfId="0" applyFont="1" applyBorder="1" applyAlignment="1" applyProtection="1">
      <alignment vertical="center"/>
    </xf>
    <xf numFmtId="0" fontId="35" fillId="0" borderId="1" xfId="0" applyFont="1" applyFill="1" applyBorder="1" applyAlignment="1" applyProtection="1">
      <alignment horizontal="center" vertical="top" wrapText="1"/>
    </xf>
    <xf numFmtId="0" fontId="35" fillId="0" borderId="1" xfId="0" applyFont="1" applyBorder="1" applyAlignment="1" applyProtection="1">
      <alignment horizontal="center" vertical="top" wrapText="1"/>
    </xf>
    <xf numFmtId="0" fontId="35" fillId="0" borderId="1" xfId="0" applyFont="1" applyBorder="1" applyAlignment="1" applyProtection="1">
      <alignment vertical="top" wrapText="1"/>
    </xf>
    <xf numFmtId="0" fontId="53" fillId="0" borderId="1" xfId="0" applyFont="1" applyBorder="1" applyAlignment="1" applyProtection="1">
      <alignment vertical="top" wrapText="1"/>
      <protection locked="0"/>
    </xf>
    <xf numFmtId="0" fontId="23" fillId="0" borderId="1" xfId="35" applyBorder="1" applyAlignment="1" applyProtection="1">
      <alignment horizontal="center"/>
    </xf>
    <xf numFmtId="0" fontId="53" fillId="0" borderId="1" xfId="0" applyFont="1" applyBorder="1" applyProtection="1">
      <protection locked="0"/>
    </xf>
    <xf numFmtId="0" fontId="53" fillId="0" borderId="1" xfId="0" applyFont="1" applyBorder="1" applyAlignment="1" applyProtection="1">
      <alignment horizontal="center" wrapText="1"/>
      <protection locked="0"/>
    </xf>
    <xf numFmtId="0" fontId="53" fillId="0" borderId="1" xfId="0" applyFont="1" applyBorder="1" applyAlignment="1" applyProtection="1">
      <alignment horizontal="center"/>
      <protection locked="0"/>
    </xf>
    <xf numFmtId="0" fontId="53" fillId="0" borderId="10" xfId="0" applyFont="1" applyFill="1" applyBorder="1" applyAlignment="1" applyProtection="1">
      <alignment horizontal="center" wrapText="1"/>
      <protection locked="0"/>
    </xf>
    <xf numFmtId="0" fontId="53" fillId="0" borderId="10" xfId="0" applyFont="1" applyBorder="1" applyAlignment="1" applyProtection="1">
      <alignment horizontal="center"/>
      <protection locked="0"/>
    </xf>
    <xf numFmtId="0" fontId="53" fillId="0" borderId="1" xfId="0" applyFont="1" applyFill="1" applyBorder="1" applyAlignment="1" applyProtection="1">
      <alignment horizontal="center"/>
      <protection locked="0"/>
    </xf>
    <xf numFmtId="0" fontId="53" fillId="0" borderId="10" xfId="0" applyFont="1" applyBorder="1" applyAlignment="1" applyProtection="1">
      <alignment horizontal="center" vertical="center"/>
      <protection locked="0"/>
    </xf>
    <xf numFmtId="0" fontId="53" fillId="0" borderId="10" xfId="0" applyFont="1" applyFill="1" applyBorder="1" applyAlignment="1" applyProtection="1">
      <alignment horizontal="center"/>
      <protection locked="0"/>
    </xf>
    <xf numFmtId="0" fontId="53" fillId="0" borderId="1" xfId="0" applyFont="1" applyFill="1" applyBorder="1" applyAlignment="1" applyProtection="1">
      <alignment horizontal="center" wrapText="1"/>
      <protection locked="0"/>
    </xf>
    <xf numFmtId="0" fontId="33" fillId="38" borderId="1" xfId="0" applyFont="1" applyFill="1" applyBorder="1" applyAlignment="1" applyProtection="1">
      <alignment horizontal="center" vertical="center" wrapText="1"/>
    </xf>
    <xf numFmtId="0" fontId="53" fillId="38" borderId="1" xfId="0" applyFont="1" applyFill="1" applyBorder="1" applyAlignment="1" applyProtection="1">
      <alignment horizontal="center" vertical="center" wrapText="1"/>
      <protection locked="0"/>
    </xf>
    <xf numFmtId="0" fontId="33" fillId="38" borderId="1" xfId="0" applyFont="1" applyFill="1" applyBorder="1" applyAlignment="1" applyProtection="1">
      <alignment horizontal="right" vertical="center" wrapText="1"/>
    </xf>
    <xf numFmtId="0" fontId="33" fillId="38" borderId="1" xfId="0" applyFont="1" applyFill="1" applyBorder="1" applyAlignment="1" applyProtection="1">
      <alignment horizontal="center" wrapText="1"/>
    </xf>
    <xf numFmtId="0" fontId="33" fillId="38" borderId="1" xfId="0" applyFont="1" applyFill="1" applyBorder="1" applyAlignment="1" applyProtection="1">
      <alignment vertical="top" wrapText="1"/>
    </xf>
    <xf numFmtId="164" fontId="6" fillId="38" borderId="1" xfId="0" applyNumberFormat="1" applyFont="1" applyFill="1" applyBorder="1" applyAlignment="1" applyProtection="1">
      <alignment horizontal="right" vertical="center" wrapText="1"/>
    </xf>
    <xf numFmtId="0" fontId="31" fillId="0" borderId="0" xfId="0" applyFont="1" applyAlignment="1">
      <alignment vertical="center" wrapText="1"/>
    </xf>
    <xf numFmtId="0" fontId="34" fillId="0" borderId="0" xfId="0" applyFont="1" applyAlignment="1">
      <alignment vertical="center" wrapText="1"/>
    </xf>
    <xf numFmtId="0" fontId="0" fillId="0" borderId="0" xfId="0" applyAlignment="1">
      <alignment vertical="center" wrapText="1"/>
    </xf>
    <xf numFmtId="0" fontId="39" fillId="0" borderId="0" xfId="0" applyFont="1" applyAlignment="1">
      <alignment vertical="center" wrapText="1"/>
    </xf>
    <xf numFmtId="0" fontId="31" fillId="0" borderId="0" xfId="0" applyFont="1" applyAlignment="1">
      <alignment horizontal="left" vertical="top" wrapText="1"/>
    </xf>
    <xf numFmtId="0" fontId="35" fillId="0" borderId="1" xfId="0" applyFont="1" applyFill="1" applyBorder="1" applyAlignment="1" applyProtection="1">
      <protection locked="0"/>
    </xf>
    <xf numFmtId="0" fontId="37" fillId="36" borderId="1" xfId="0" applyFont="1" applyFill="1" applyBorder="1" applyAlignment="1" applyProtection="1">
      <alignment vertical="top" wrapText="1"/>
    </xf>
    <xf numFmtId="49" fontId="31" fillId="0" borderId="1" xfId="0" applyNumberFormat="1" applyFont="1" applyFill="1" applyBorder="1" applyAlignment="1" applyProtection="1">
      <alignment horizontal="left" vertical="top" wrapText="1"/>
      <protection locked="0"/>
    </xf>
    <xf numFmtId="0" fontId="48" fillId="0" borderId="0" xfId="0" applyFont="1" applyAlignment="1" applyProtection="1">
      <alignment horizontal="center" wrapText="1"/>
    </xf>
    <xf numFmtId="0" fontId="49" fillId="0" borderId="0" xfId="0" applyFont="1" applyAlignment="1" applyProtection="1">
      <alignment wrapText="1"/>
    </xf>
    <xf numFmtId="0" fontId="35" fillId="0" borderId="0" xfId="0" applyFont="1" applyAlignment="1" applyProtection="1">
      <alignment horizontal="center"/>
    </xf>
    <xf numFmtId="0" fontId="0" fillId="0" borderId="0" xfId="0" applyAlignment="1" applyProtection="1"/>
    <xf numFmtId="0" fontId="0" fillId="0" borderId="0" xfId="0" applyAlignment="1" applyProtection="1">
      <alignment wrapText="1"/>
    </xf>
    <xf numFmtId="0" fontId="35" fillId="0" borderId="0" xfId="0" applyFont="1" applyBorder="1" applyAlignment="1" applyProtection="1">
      <alignment vertical="top"/>
    </xf>
    <xf numFmtId="0" fontId="23" fillId="0" borderId="1" xfId="35" applyBorder="1" applyAlignment="1" applyProtection="1">
      <alignment horizontal="right"/>
    </xf>
    <xf numFmtId="0" fontId="23" fillId="0" borderId="1" xfId="35" applyFill="1" applyBorder="1" applyAlignment="1" applyProtection="1">
      <alignment horizontal="right"/>
    </xf>
    <xf numFmtId="0" fontId="23" fillId="0" borderId="1" xfId="35" applyFill="1" applyBorder="1" applyAlignment="1" applyProtection="1">
      <alignment horizontal="right" wrapText="1"/>
    </xf>
    <xf numFmtId="0" fontId="54" fillId="0" borderId="13" xfId="0" applyFont="1" applyBorder="1" applyAlignment="1" applyProtection="1"/>
    <xf numFmtId="0" fontId="66" fillId="0" borderId="13" xfId="0" applyFont="1" applyBorder="1" applyAlignment="1" applyProtection="1"/>
    <xf numFmtId="0" fontId="31" fillId="0" borderId="0" xfId="0" applyFont="1" applyAlignment="1">
      <alignment vertical="center" wrapText="1"/>
    </xf>
    <xf numFmtId="0" fontId="31" fillId="0" borderId="0" xfId="0" applyFont="1" applyFill="1" applyBorder="1" applyAlignment="1">
      <alignment vertical="center" wrapText="1"/>
    </xf>
    <xf numFmtId="0" fontId="48" fillId="0" borderId="0" xfId="0" applyFont="1" applyFill="1" applyBorder="1" applyAlignment="1">
      <alignment vertical="center" wrapText="1"/>
    </xf>
    <xf numFmtId="0" fontId="2" fillId="0" borderId="0" xfId="0" applyFont="1" applyAlignment="1">
      <alignment vertical="center" wrapText="1"/>
    </xf>
    <xf numFmtId="0" fontId="48" fillId="0" borderId="0" xfId="0" applyFont="1" applyAlignment="1">
      <alignment vertical="center" wrapText="1"/>
    </xf>
    <xf numFmtId="0" fontId="35" fillId="0" borderId="0" xfId="0" applyFont="1" applyBorder="1" applyAlignment="1">
      <alignment horizontal="center"/>
    </xf>
    <xf numFmtId="0" fontId="1" fillId="37" borderId="0" xfId="0" applyFont="1" applyFill="1" applyAlignment="1">
      <alignment horizontal="left"/>
    </xf>
    <xf numFmtId="0" fontId="34" fillId="0" borderId="0" xfId="0" applyFont="1" applyAlignment="1">
      <alignment vertical="center" wrapText="1"/>
    </xf>
    <xf numFmtId="0" fontId="0" fillId="0" borderId="0" xfId="0" applyAlignment="1">
      <alignment vertical="center" wrapText="1"/>
    </xf>
    <xf numFmtId="0" fontId="39" fillId="0" borderId="0" xfId="0" applyFont="1" applyAlignment="1">
      <alignment vertical="center" wrapText="1"/>
    </xf>
    <xf numFmtId="0" fontId="29" fillId="0" borderId="0" xfId="0" applyFont="1" applyAlignment="1">
      <alignment vertical="center" wrapText="1"/>
    </xf>
    <xf numFmtId="0" fontId="31" fillId="0" borderId="0" xfId="0" applyFont="1" applyAlignment="1">
      <alignment horizontal="left" vertical="top" wrapText="1"/>
    </xf>
    <xf numFmtId="0" fontId="57" fillId="0" borderId="0" xfId="0" applyFont="1" applyAlignment="1">
      <alignment horizontal="left" vertical="top" wrapText="1"/>
    </xf>
    <xf numFmtId="0" fontId="58" fillId="0" borderId="0" xfId="35" applyFont="1" applyAlignment="1" applyProtection="1">
      <alignment horizontal="center"/>
    </xf>
    <xf numFmtId="0" fontId="0" fillId="0" borderId="0" xfId="0" applyAlignment="1"/>
    <xf numFmtId="0" fontId="59" fillId="37" borderId="0" xfId="0" applyFont="1" applyFill="1" applyAlignment="1">
      <alignment horizontal="center"/>
    </xf>
    <xf numFmtId="0" fontId="50" fillId="0" borderId="0" xfId="0" applyFont="1" applyFill="1" applyBorder="1" applyAlignment="1" applyProtection="1">
      <alignment horizontal="center" wrapText="1"/>
    </xf>
    <xf numFmtId="0" fontId="46" fillId="0" borderId="0" xfId="0" applyFont="1" applyFill="1" applyBorder="1" applyAlignment="1" applyProtection="1">
      <alignment wrapText="1"/>
    </xf>
    <xf numFmtId="0" fontId="4" fillId="35" borderId="1" xfId="0" applyFont="1" applyFill="1" applyBorder="1" applyAlignment="1" applyProtection="1">
      <alignment horizontal="center" vertical="center"/>
    </xf>
    <xf numFmtId="0" fontId="56" fillId="0" borderId="1" xfId="0" applyFont="1" applyFill="1" applyBorder="1" applyAlignment="1" applyProtection="1"/>
    <xf numFmtId="0" fontId="42" fillId="0" borderId="10" xfId="0" applyFont="1" applyFill="1" applyBorder="1" applyAlignment="1" applyProtection="1">
      <alignment vertical="top" wrapText="1"/>
    </xf>
    <xf numFmtId="0" fontId="42" fillId="0" borderId="11" xfId="0" applyFont="1" applyFill="1" applyBorder="1" applyAlignment="1" applyProtection="1">
      <alignment vertical="top" wrapText="1"/>
    </xf>
    <xf numFmtId="0" fontId="42" fillId="0" borderId="3" xfId="0" applyFont="1" applyFill="1" applyBorder="1" applyAlignment="1" applyProtection="1">
      <alignment vertical="top" wrapText="1"/>
    </xf>
    <xf numFmtId="0" fontId="50" fillId="0" borderId="2" xfId="0" applyFont="1" applyFill="1" applyBorder="1" applyAlignment="1" applyProtection="1">
      <alignment horizontal="right"/>
    </xf>
    <xf numFmtId="0" fontId="40" fillId="0" borderId="2" xfId="0" applyFont="1" applyFill="1" applyBorder="1" applyAlignment="1" applyProtection="1"/>
    <xf numFmtId="0" fontId="46" fillId="0" borderId="2" xfId="0" applyFont="1" applyFill="1" applyBorder="1" applyAlignment="1" applyProtection="1"/>
    <xf numFmtId="0" fontId="50" fillId="0" borderId="8" xfId="0" applyFont="1" applyFill="1" applyBorder="1" applyAlignment="1" applyProtection="1">
      <alignment horizontal="right"/>
    </xf>
    <xf numFmtId="0" fontId="40" fillId="0" borderId="8" xfId="0" applyFont="1" applyFill="1" applyBorder="1" applyAlignment="1" applyProtection="1"/>
    <xf numFmtId="0" fontId="46" fillId="0" borderId="8" xfId="0" applyFont="1" applyFill="1" applyBorder="1" applyAlignment="1" applyProtection="1"/>
    <xf numFmtId="0" fontId="42" fillId="0" borderId="10" xfId="0" applyFont="1" applyFill="1" applyBorder="1" applyAlignment="1" applyProtection="1">
      <alignment horizontal="center" vertical="center" wrapText="1"/>
    </xf>
    <xf numFmtId="0" fontId="42" fillId="0" borderId="11" xfId="0" applyFont="1" applyFill="1" applyBorder="1" applyAlignment="1" applyProtection="1">
      <alignment horizontal="center" vertical="center" wrapText="1"/>
    </xf>
    <xf numFmtId="0" fontId="42" fillId="0" borderId="3" xfId="0" applyFont="1" applyFill="1" applyBorder="1" applyAlignment="1" applyProtection="1">
      <alignment horizontal="center" vertical="center" wrapText="1"/>
    </xf>
    <xf numFmtId="0" fontId="37" fillId="36" borderId="10" xfId="0" applyFont="1" applyFill="1" applyBorder="1" applyAlignment="1" applyProtection="1">
      <alignment vertical="top" wrapText="1"/>
    </xf>
    <xf numFmtId="0" fontId="35" fillId="36" borderId="11" xfId="0" applyFont="1" applyFill="1" applyBorder="1" applyAlignment="1" applyProtection="1">
      <alignment vertical="top" wrapText="1"/>
    </xf>
    <xf numFmtId="0" fontId="35" fillId="36" borderId="3" xfId="0" applyFont="1" applyFill="1" applyBorder="1" applyAlignment="1" applyProtection="1"/>
    <xf numFmtId="0" fontId="35" fillId="36" borderId="3" xfId="0" applyFont="1" applyFill="1" applyBorder="1" applyAlignment="1" applyProtection="1">
      <alignment vertical="top" wrapText="1"/>
    </xf>
    <xf numFmtId="0" fontId="31" fillId="0" borderId="1" xfId="0" applyFont="1" applyFill="1" applyBorder="1" applyAlignment="1" applyProtection="1">
      <alignment vertical="top" wrapText="1"/>
      <protection locked="0"/>
    </xf>
    <xf numFmtId="0" fontId="35" fillId="0" borderId="1" xfId="0" applyFont="1" applyFill="1" applyBorder="1" applyAlignment="1" applyProtection="1">
      <protection locked="0"/>
    </xf>
    <xf numFmtId="49" fontId="31" fillId="0" borderId="10" xfId="0" applyNumberFormat="1" applyFont="1" applyFill="1" applyBorder="1" applyAlignment="1" applyProtection="1">
      <alignment horizontal="left" vertical="top" wrapText="1"/>
      <protection locked="0"/>
    </xf>
    <xf numFmtId="49" fontId="31" fillId="0" borderId="3" xfId="0" applyNumberFormat="1" applyFont="1" applyFill="1" applyBorder="1" applyAlignment="1" applyProtection="1">
      <alignment horizontal="left" vertical="top" wrapText="1"/>
      <protection locked="0"/>
    </xf>
    <xf numFmtId="0" fontId="37" fillId="36" borderId="1" xfId="0" applyFont="1" applyFill="1" applyBorder="1" applyAlignment="1" applyProtection="1">
      <alignment vertical="top" wrapText="1"/>
    </xf>
    <xf numFmtId="0" fontId="35" fillId="36" borderId="1" xfId="0" applyFont="1" applyFill="1" applyBorder="1" applyAlignment="1" applyProtection="1"/>
    <xf numFmtId="0" fontId="31" fillId="0" borderId="10" xfId="0" applyFont="1" applyFill="1" applyBorder="1" applyAlignment="1" applyProtection="1">
      <alignment vertical="top" wrapText="1"/>
      <protection locked="0"/>
    </xf>
    <xf numFmtId="0" fontId="35" fillId="0" borderId="11" xfId="0" applyFont="1" applyFill="1" applyBorder="1" applyAlignment="1" applyProtection="1">
      <alignment vertical="top" wrapText="1"/>
      <protection locked="0"/>
    </xf>
    <xf numFmtId="0" fontId="35" fillId="0" borderId="3" xfId="0" applyFont="1" applyFill="1" applyBorder="1" applyAlignment="1" applyProtection="1">
      <alignment vertical="top" wrapText="1"/>
      <protection locked="0"/>
    </xf>
    <xf numFmtId="0" fontId="35" fillId="0" borderId="10" xfId="0" applyFont="1" applyFill="1" applyBorder="1" applyAlignment="1" applyProtection="1">
      <alignment vertical="top" wrapText="1"/>
      <protection locked="0"/>
    </xf>
    <xf numFmtId="0" fontId="48" fillId="36" borderId="10" xfId="0" applyFont="1" applyFill="1" applyBorder="1" applyAlignment="1" applyProtection="1">
      <alignment vertical="top" wrapText="1"/>
    </xf>
    <xf numFmtId="0" fontId="55" fillId="36" borderId="11" xfId="0" applyFont="1" applyFill="1" applyBorder="1" applyAlignment="1" applyProtection="1">
      <alignment vertical="top" wrapText="1"/>
    </xf>
    <xf numFmtId="0" fontId="55" fillId="36" borderId="3" xfId="0" applyFont="1" applyFill="1" applyBorder="1" applyAlignment="1" applyProtection="1"/>
    <xf numFmtId="0" fontId="55" fillId="36" borderId="3" xfId="0" applyFont="1" applyFill="1" applyBorder="1" applyAlignment="1" applyProtection="1">
      <alignment vertical="top" wrapText="1"/>
    </xf>
    <xf numFmtId="0" fontId="31" fillId="36" borderId="1" xfId="0" applyFont="1" applyFill="1" applyBorder="1" applyAlignment="1" applyProtection="1">
      <alignment vertical="top" wrapText="1"/>
    </xf>
    <xf numFmtId="0" fontId="35" fillId="36" borderId="1" xfId="0" applyFont="1" applyFill="1" applyBorder="1" applyAlignment="1" applyProtection="1">
      <alignment vertical="top" wrapText="1"/>
    </xf>
    <xf numFmtId="49" fontId="31" fillId="0" borderId="1" xfId="0" applyNumberFormat="1" applyFont="1" applyFill="1" applyBorder="1" applyAlignment="1" applyProtection="1">
      <alignment horizontal="left" vertical="top" wrapText="1"/>
      <protection locked="0"/>
    </xf>
    <xf numFmtId="49" fontId="35" fillId="0" borderId="1" xfId="0" applyNumberFormat="1" applyFont="1" applyFill="1" applyBorder="1" applyAlignment="1" applyProtection="1">
      <alignment horizontal="left" vertical="top" wrapText="1"/>
      <protection locked="0"/>
    </xf>
    <xf numFmtId="0" fontId="35" fillId="0" borderId="1" xfId="0" applyFont="1" applyFill="1" applyBorder="1" applyAlignment="1" applyProtection="1">
      <alignment vertical="top" wrapText="1"/>
      <protection locked="0"/>
    </xf>
    <xf numFmtId="0" fontId="40" fillId="0" borderId="0" xfId="0" applyFont="1" applyFill="1" applyBorder="1" applyAlignment="1" applyProtection="1">
      <alignment horizontal="center" wrapText="1"/>
    </xf>
    <xf numFmtId="0" fontId="48" fillId="0" borderId="0" xfId="0" applyFont="1" applyAlignment="1" applyProtection="1">
      <alignment horizontal="center" wrapText="1"/>
    </xf>
    <xf numFmtId="0" fontId="49" fillId="0" borderId="0" xfId="0" applyFont="1" applyAlignment="1" applyProtection="1">
      <alignment wrapText="1"/>
    </xf>
    <xf numFmtId="0" fontId="38" fillId="0" borderId="10" xfId="0" applyFont="1" applyBorder="1" applyAlignment="1" applyProtection="1">
      <alignment horizontal="right"/>
    </xf>
    <xf numFmtId="0" fontId="38" fillId="0" borderId="11" xfId="0" applyFont="1" applyBorder="1" applyAlignment="1" applyProtection="1">
      <alignment horizontal="right"/>
    </xf>
    <xf numFmtId="0" fontId="38" fillId="0" borderId="3" xfId="0" applyFont="1" applyBorder="1" applyAlignment="1" applyProtection="1">
      <alignment horizontal="right"/>
    </xf>
    <xf numFmtId="0" fontId="32" fillId="0" borderId="10" xfId="0" applyFont="1" applyBorder="1" applyAlignment="1" applyProtection="1">
      <alignment horizontal="right"/>
    </xf>
    <xf numFmtId="0" fontId="32" fillId="0" borderId="11" xfId="0" applyFont="1" applyBorder="1" applyAlignment="1" applyProtection="1">
      <alignment horizontal="right"/>
    </xf>
    <xf numFmtId="0" fontId="32" fillId="0" borderId="3" xfId="0" applyFont="1" applyBorder="1" applyAlignment="1" applyProtection="1">
      <alignment horizontal="right"/>
    </xf>
    <xf numFmtId="0" fontId="23" fillId="0" borderId="0" xfId="35" applyBorder="1" applyAlignment="1" applyProtection="1">
      <alignment horizontal="left" wrapText="1"/>
    </xf>
    <xf numFmtId="0" fontId="23" fillId="0" borderId="0" xfId="35" applyAlignment="1" applyProtection="1">
      <alignment horizontal="left" wrapText="1"/>
    </xf>
    <xf numFmtId="0" fontId="60" fillId="0" borderId="0" xfId="35" applyFont="1" applyBorder="1" applyAlignment="1" applyProtection="1">
      <alignment horizontal="center" wrapText="1"/>
    </xf>
    <xf numFmtId="0" fontId="60" fillId="0" borderId="0" xfId="0" applyFont="1" applyAlignment="1" applyProtection="1">
      <alignment horizontal="center" wrapText="1"/>
    </xf>
    <xf numFmtId="0" fontId="12" fillId="0" borderId="0" xfId="35" applyFont="1" applyBorder="1" applyAlignment="1" applyProtection="1">
      <alignment horizontal="center" wrapText="1"/>
    </xf>
    <xf numFmtId="0" fontId="61" fillId="0" borderId="0" xfId="0" applyFont="1" applyBorder="1" applyAlignment="1" applyProtection="1">
      <alignment horizontal="center" wrapText="1"/>
    </xf>
    <xf numFmtId="0" fontId="38" fillId="0" borderId="9" xfId="0" applyFont="1" applyBorder="1" applyAlignment="1" applyProtection="1">
      <alignment horizontal="right"/>
    </xf>
    <xf numFmtId="0" fontId="38" fillId="0" borderId="4" xfId="0" applyFont="1" applyBorder="1" applyAlignment="1" applyProtection="1">
      <alignment horizontal="right"/>
    </xf>
    <xf numFmtId="0" fontId="38" fillId="0" borderId="14" xfId="0" applyFont="1" applyBorder="1" applyAlignment="1" applyProtection="1">
      <alignment horizontal="right"/>
    </xf>
    <xf numFmtId="0" fontId="33" fillId="0" borderId="10" xfId="0" applyFont="1" applyBorder="1" applyAlignment="1" applyProtection="1">
      <alignment horizontal="center" vertical="top" wrapText="1"/>
    </xf>
    <xf numFmtId="0" fontId="0" fillId="0" borderId="11" xfId="0" applyBorder="1" applyAlignment="1" applyProtection="1"/>
    <xf numFmtId="0" fontId="0" fillId="0" borderId="3" xfId="0" applyBorder="1" applyAlignment="1" applyProtection="1"/>
    <xf numFmtId="0" fontId="35" fillId="0" borderId="0" xfId="0" applyFont="1" applyAlignment="1" applyProtection="1">
      <alignment horizontal="center"/>
    </xf>
    <xf numFmtId="0" fontId="0" fillId="0" borderId="0" xfId="0" applyAlignment="1" applyProtection="1"/>
    <xf numFmtId="0" fontId="31" fillId="0" borderId="0" xfId="0" applyFont="1" applyBorder="1" applyAlignment="1" applyProtection="1">
      <alignment horizontal="center" vertical="center" wrapText="1"/>
    </xf>
    <xf numFmtId="0" fontId="0" fillId="0" borderId="0" xfId="0" applyAlignment="1" applyProtection="1">
      <alignment wrapText="1"/>
    </xf>
    <xf numFmtId="0" fontId="38" fillId="0" borderId="0" xfId="0" applyFont="1" applyAlignment="1" applyProtection="1">
      <alignment horizontal="center" wrapText="1"/>
    </xf>
    <xf numFmtId="0" fontId="45" fillId="0" borderId="0" xfId="35" applyFont="1" applyAlignment="1" applyProtection="1">
      <alignment horizontal="center" vertical="center"/>
    </xf>
    <xf numFmtId="0" fontId="45" fillId="0" borderId="0" xfId="35" applyFont="1" applyAlignment="1" applyProtection="1"/>
    <xf numFmtId="0" fontId="38" fillId="0" borderId="10" xfId="0" applyFont="1" applyBorder="1" applyAlignment="1" applyProtection="1">
      <alignment horizontal="right" wrapText="1"/>
    </xf>
    <xf numFmtId="0" fontId="0" fillId="0" borderId="11" xfId="0" applyBorder="1" applyAlignment="1" applyProtection="1">
      <alignment horizontal="right" wrapText="1"/>
    </xf>
    <xf numFmtId="0" fontId="0" fillId="0" borderId="3" xfId="0" applyBorder="1" applyAlignment="1" applyProtection="1">
      <alignment horizontal="right" wrapText="1"/>
    </xf>
    <xf numFmtId="0" fontId="0" fillId="0" borderId="11" xfId="0" applyBorder="1" applyAlignment="1" applyProtection="1">
      <alignment horizontal="right"/>
    </xf>
    <xf numFmtId="0" fontId="0" fillId="0" borderId="3" xfId="0" applyBorder="1" applyAlignment="1" applyProtection="1">
      <alignment horizontal="right"/>
    </xf>
    <xf numFmtId="0" fontId="55" fillId="0" borderId="15" xfId="0" applyFont="1" applyBorder="1" applyAlignment="1" applyProtection="1">
      <alignment vertical="top"/>
    </xf>
    <xf numFmtId="0" fontId="35" fillId="0" borderId="13" xfId="0" applyFont="1" applyBorder="1" applyAlignment="1" applyProtection="1">
      <alignment vertical="top"/>
    </xf>
    <xf numFmtId="0" fontId="35" fillId="0" borderId="6" xfId="0" applyFont="1" applyBorder="1" applyAlignment="1" applyProtection="1">
      <alignment vertical="top"/>
    </xf>
    <xf numFmtId="0" fontId="35" fillId="0" borderId="7" xfId="0" applyFont="1" applyBorder="1" applyAlignment="1" applyProtection="1">
      <alignment vertical="top"/>
    </xf>
    <xf numFmtId="0" fontId="35" fillId="0" borderId="0" xfId="0" applyFont="1" applyBorder="1" applyAlignment="1" applyProtection="1">
      <alignment vertical="top"/>
    </xf>
    <xf numFmtId="0" fontId="35" fillId="0" borderId="5" xfId="0" applyFont="1" applyBorder="1" applyAlignment="1" applyProtection="1">
      <alignment vertical="top"/>
    </xf>
    <xf numFmtId="0" fontId="35" fillId="0" borderId="9" xfId="0" applyFont="1" applyBorder="1" applyAlignment="1" applyProtection="1">
      <alignment vertical="top"/>
    </xf>
    <xf numFmtId="0" fontId="35" fillId="0" borderId="4" xfId="0" applyFont="1" applyBorder="1" applyAlignment="1" applyProtection="1">
      <alignment vertical="top"/>
    </xf>
    <xf numFmtId="0" fontId="35" fillId="0" borderId="14" xfId="0" applyFont="1" applyBorder="1" applyAlignment="1" applyProtection="1">
      <alignment vertical="top"/>
    </xf>
    <xf numFmtId="0" fontId="62" fillId="0" borderId="13" xfId="0" applyFont="1" applyBorder="1" applyAlignment="1" applyProtection="1"/>
    <xf numFmtId="0" fontId="35" fillId="0" borderId="13" xfId="0" applyFont="1" applyBorder="1" applyAlignment="1" applyProtection="1"/>
    <xf numFmtId="0" fontId="62" fillId="0" borderId="4" xfId="0" applyFont="1" applyBorder="1" applyAlignment="1" applyProtection="1"/>
    <xf numFmtId="0" fontId="35" fillId="0" borderId="4" xfId="0" applyFont="1" applyBorder="1" applyAlignment="1" applyProtection="1"/>
    <xf numFmtId="0" fontId="52" fillId="0" borderId="0" xfId="0" applyFont="1" applyBorder="1" applyAlignment="1" applyProtection="1">
      <alignment horizontal="center"/>
    </xf>
    <xf numFmtId="0" fontId="52" fillId="0" borderId="0" xfId="0" applyFont="1" applyBorder="1" applyAlignment="1" applyProtection="1"/>
    <xf numFmtId="0" fontId="38" fillId="0" borderId="1" xfId="0" applyFont="1" applyBorder="1" applyAlignment="1" applyProtection="1">
      <alignment horizontal="right"/>
    </xf>
    <xf numFmtId="0" fontId="35" fillId="0" borderId="1" xfId="0" applyFont="1" applyBorder="1" applyAlignment="1" applyProtection="1"/>
    <xf numFmtId="0" fontId="32" fillId="0" borderId="1" xfId="0" applyFont="1" applyBorder="1" applyAlignment="1" applyProtection="1">
      <alignment horizontal="right"/>
    </xf>
    <xf numFmtId="0" fontId="1" fillId="3" borderId="4" xfId="0" applyFont="1" applyFill="1" applyBorder="1" applyAlignment="1" applyProtection="1">
      <alignment horizontal="left"/>
    </xf>
    <xf numFmtId="0" fontId="1" fillId="3" borderId="0" xfId="0" applyFont="1" applyFill="1" applyAlignment="1" applyProtection="1">
      <alignment horizontal="left"/>
    </xf>
    <xf numFmtId="0" fontId="35" fillId="0" borderId="0" xfId="0" applyFont="1" applyAlignment="1" applyProtection="1"/>
    <xf numFmtId="0" fontId="63" fillId="0" borderId="0" xfId="0" applyFont="1" applyAlignment="1" applyProtection="1"/>
    <xf numFmtId="0" fontId="63" fillId="0" borderId="4" xfId="0" applyFont="1" applyBorder="1" applyAlignment="1" applyProtection="1"/>
    <xf numFmtId="0" fontId="64" fillId="0" borderId="0" xfId="0" applyFont="1" applyBorder="1" applyAlignment="1" applyProtection="1">
      <alignment horizontal="center" wrapText="1"/>
    </xf>
    <xf numFmtId="0" fontId="64" fillId="0" borderId="0" xfId="0" applyFont="1" applyAlignment="1" applyProtection="1">
      <alignment wrapText="1"/>
    </xf>
    <xf numFmtId="0" fontId="64" fillId="0" borderId="0" xfId="0" applyFont="1" applyAlignment="1" applyProtection="1"/>
    <xf numFmtId="0" fontId="60" fillId="0" borderId="0" xfId="0" applyFont="1" applyBorder="1" applyAlignment="1" applyProtection="1">
      <alignment horizontal="center" wrapText="1"/>
    </xf>
    <xf numFmtId="0" fontId="60" fillId="0" borderId="0" xfId="0" applyFont="1" applyAlignment="1" applyProtection="1"/>
    <xf numFmtId="0" fontId="65" fillId="0" borderId="10" xfId="0" applyFont="1" applyBorder="1" applyAlignment="1" applyProtection="1">
      <alignment horizontal="center" vertical="center" wrapText="1"/>
    </xf>
    <xf numFmtId="0" fontId="35" fillId="0" borderId="11" xfId="0" applyFont="1" applyBorder="1" applyAlignment="1" applyProtection="1">
      <alignment horizontal="center" vertical="center" wrapText="1"/>
    </xf>
    <xf numFmtId="0" fontId="35" fillId="0" borderId="3" xfId="0" applyFont="1" applyBorder="1" applyAlignment="1" applyProtection="1">
      <alignment horizontal="center" vertical="center" wrapText="1"/>
    </xf>
    <xf numFmtId="0" fontId="35" fillId="0" borderId="0" xfId="0" applyFont="1" applyBorder="1" applyAlignment="1" applyProtection="1">
      <alignment horizontal="center"/>
    </xf>
    <xf numFmtId="0" fontId="62" fillId="0" borderId="0" xfId="0" applyFont="1" applyAlignment="1" applyProtection="1">
      <alignment horizontal="left"/>
    </xf>
    <xf numFmtId="0" fontId="62" fillId="0" borderId="4" xfId="0" applyFont="1" applyBorder="1" applyAlignment="1" applyProtection="1">
      <alignment horizontal="left"/>
    </xf>
    <xf numFmtId="0" fontId="63" fillId="0" borderId="0" xfId="0" applyFont="1" applyAlignment="1" applyProtection="1">
      <alignment horizontal="left"/>
    </xf>
    <xf numFmtId="0" fontId="0" fillId="0" borderId="0" xfId="0" applyFont="1" applyAlignment="1" applyProtection="1">
      <alignment horizontal="center"/>
    </xf>
    <xf numFmtId="0" fontId="62" fillId="0" borderId="0" xfId="0" applyFont="1" applyAlignment="1" applyProtection="1"/>
    <xf numFmtId="0" fontId="4" fillId="2" borderId="10" xfId="0" applyFont="1" applyFill="1" applyBorder="1" applyAlignment="1" applyProtection="1">
      <alignment horizontal="center" vertical="center" wrapText="1"/>
    </xf>
    <xf numFmtId="0" fontId="0" fillId="0" borderId="11" xfId="0" applyBorder="1" applyAlignment="1" applyProtection="1">
      <alignment horizontal="center" vertical="center" wrapText="1"/>
    </xf>
    <xf numFmtId="0" fontId="0" fillId="0" borderId="3" xfId="0" applyBorder="1" applyAlignment="1" applyProtection="1">
      <alignment horizontal="center" vertical="center" wrapText="1"/>
    </xf>
    <xf numFmtId="0" fontId="63" fillId="0" borderId="7" xfId="0" applyFont="1" applyBorder="1" applyAlignment="1" applyProtection="1"/>
    <xf numFmtId="0" fontId="63" fillId="0" borderId="0" xfId="0" applyFont="1" applyBorder="1" applyAlignment="1" applyProtection="1"/>
    <xf numFmtId="0" fontId="63" fillId="0" borderId="9" xfId="0" applyFont="1" applyBorder="1" applyAlignment="1" applyProtection="1"/>
    <xf numFmtId="0" fontId="54" fillId="0" borderId="10" xfId="0" applyFont="1" applyBorder="1" applyAlignment="1" applyProtection="1">
      <alignment horizontal="center"/>
    </xf>
    <xf numFmtId="0" fontId="29" fillId="0" borderId="11" xfId="0" applyFont="1" applyBorder="1" applyAlignment="1" applyProtection="1"/>
    <xf numFmtId="0" fontId="29" fillId="0" borderId="3" xfId="0" applyFont="1" applyBorder="1" applyAlignment="1" applyProtection="1"/>
    <xf numFmtId="8" fontId="33" fillId="0" borderId="1" xfId="0" applyNumberFormat="1" applyFont="1" applyFill="1" applyBorder="1" applyAlignment="1">
      <alignment horizontal="right" vertical="top" wrapText="1"/>
    </xf>
    <xf numFmtId="8" fontId="33" fillId="0" borderId="1" xfId="0" applyNumberFormat="1" applyFont="1" applyBorder="1" applyAlignment="1">
      <alignment horizontal="right" vertical="top" wrapText="1"/>
    </xf>
    <xf numFmtId="0" fontId="33" fillId="0" borderId="0" xfId="0" applyFont="1" applyFill="1" applyBorder="1" applyAlignment="1" applyProtection="1">
      <alignment wrapText="1"/>
    </xf>
    <xf numFmtId="0" fontId="35" fillId="0" borderId="0" xfId="0" applyFont="1" applyFill="1" applyProtection="1"/>
    <xf numFmtId="0" fontId="55" fillId="0" borderId="0" xfId="0" applyFont="1" applyFill="1" applyAlignment="1" applyProtection="1">
      <alignment horizontal="left" vertical="center"/>
    </xf>
    <xf numFmtId="49" fontId="33" fillId="0" borderId="1" xfId="0" applyNumberFormat="1" applyFont="1" applyFill="1" applyBorder="1" applyAlignment="1" applyProtection="1">
      <alignment horizontal="center"/>
    </xf>
    <xf numFmtId="0" fontId="53" fillId="0" borderId="1" xfId="0" applyFont="1" applyFill="1" applyBorder="1" applyAlignment="1" applyProtection="1">
      <alignment horizontal="center" vertical="center"/>
      <protection locked="0"/>
    </xf>
    <xf numFmtId="0" fontId="33" fillId="0" borderId="1" xfId="0" applyFont="1" applyBorder="1" applyAlignment="1" applyProtection="1">
      <alignment wrapText="1"/>
    </xf>
    <xf numFmtId="0" fontId="33" fillId="0" borderId="1" xfId="0" applyFont="1" applyFill="1" applyBorder="1" applyAlignment="1" applyProtection="1">
      <alignment wrapText="1"/>
    </xf>
    <xf numFmtId="0" fontId="35" fillId="0" borderId="0" xfId="0" applyFont="1" applyProtection="1"/>
    <xf numFmtId="0" fontId="33" fillId="0" borderId="1" xfId="0" applyFont="1" applyBorder="1" applyProtection="1"/>
    <xf numFmtId="0" fontId="33" fillId="0" borderId="1" xfId="0" applyFont="1" applyBorder="1" applyAlignment="1" applyProtection="1">
      <alignment horizontal="center" wrapText="1"/>
    </xf>
    <xf numFmtId="0" fontId="33" fillId="0" borderId="1" xfId="0" applyFont="1" applyBorder="1" applyAlignment="1" applyProtection="1">
      <alignment horizontal="center" vertical="top" wrapText="1"/>
    </xf>
    <xf numFmtId="0" fontId="33" fillId="0" borderId="1" xfId="0" applyFont="1" applyFill="1" applyBorder="1" applyAlignment="1" applyProtection="1">
      <alignment horizontal="center" wrapText="1"/>
    </xf>
    <xf numFmtId="0" fontId="33" fillId="0" borderId="1" xfId="0" applyFont="1" applyFill="1" applyBorder="1" applyAlignment="1" applyProtection="1">
      <alignment horizontal="center" vertical="center" wrapText="1"/>
    </xf>
    <xf numFmtId="0" fontId="33" fillId="0" borderId="1" xfId="0" applyFont="1" applyFill="1" applyBorder="1" applyAlignment="1" applyProtection="1">
      <alignment vertical="center" wrapText="1"/>
    </xf>
    <xf numFmtId="0" fontId="53" fillId="0" borderId="1" xfId="0" applyFont="1" applyBorder="1" applyAlignment="1" applyProtection="1">
      <alignment horizontal="center" vertical="center"/>
      <protection locked="0"/>
    </xf>
    <xf numFmtId="0" fontId="23" fillId="0" borderId="1" xfId="35" applyBorder="1" applyAlignment="1" applyProtection="1"/>
    <xf numFmtId="0" fontId="53" fillId="0" borderId="1" xfId="0" applyFont="1" applyBorder="1" applyAlignment="1" applyProtection="1">
      <alignment horizontal="center" vertical="top" wrapText="1"/>
      <protection locked="0"/>
    </xf>
    <xf numFmtId="0" fontId="33" fillId="0" borderId="1" xfId="0" applyFont="1" applyFill="1" applyBorder="1" applyProtection="1"/>
    <xf numFmtId="0" fontId="71" fillId="0" borderId="1" xfId="35" applyFont="1" applyBorder="1" applyAlignment="1" applyProtection="1">
      <alignment vertical="center" wrapText="1"/>
    </xf>
    <xf numFmtId="0" fontId="33" fillId="0" borderId="1" xfId="0" applyFont="1" applyFill="1" applyBorder="1" applyAlignment="1" applyProtection="1">
      <alignment horizontal="center"/>
    </xf>
    <xf numFmtId="0" fontId="68" fillId="0" borderId="1" xfId="0" applyFont="1" applyBorder="1" applyAlignment="1" applyProtection="1">
      <alignment vertical="center" wrapText="1"/>
    </xf>
    <xf numFmtId="0" fontId="53" fillId="0" borderId="1" xfId="0" applyFont="1" applyBorder="1" applyAlignment="1" applyProtection="1">
      <alignment horizontal="center"/>
      <protection locked="0"/>
    </xf>
  </cellXfs>
  <cellStyles count="47">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urrency" xfId="28" builtinId="4"/>
    <cellStyle name="Explanatory Text" xfId="29" builtinId="53" customBuiltin="1"/>
    <cellStyle name="Good" xfId="30" builtinId="26" customBuiltin="1"/>
    <cellStyle name="Heading 1" xfId="31" builtinId="16" customBuiltin="1"/>
    <cellStyle name="Heading 2" xfId="32" builtinId="17" customBuiltin="1"/>
    <cellStyle name="Heading 3" xfId="33" builtinId="18" customBuiltin="1"/>
    <cellStyle name="Heading 4" xfId="34" builtinId="19" customBuiltin="1"/>
    <cellStyle name="Hyperlink" xfId="35" builtinId="8"/>
    <cellStyle name="Hyperlink 2" xfId="46"/>
    <cellStyle name="Input" xfId="36" builtinId="20" customBuiltin="1"/>
    <cellStyle name="Linked Cell" xfId="37" builtinId="24" customBuiltin="1"/>
    <cellStyle name="Neutral" xfId="38" builtinId="28" customBuiltin="1"/>
    <cellStyle name="Normal" xfId="0" builtinId="0"/>
    <cellStyle name="Normal 2" xfId="39"/>
    <cellStyle name="Note" xfId="40" builtinId="10" customBuiltin="1"/>
    <cellStyle name="Output" xfId="41" builtinId="21" customBuiltin="1"/>
    <cellStyle name="Percent 2" xfId="42"/>
    <cellStyle name="Title" xfId="43" builtinId="15" customBuiltin="1"/>
    <cellStyle name="Total" xfId="44" builtinId="25" customBuiltin="1"/>
    <cellStyle name="Warning Text" xfId="45"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oneCellAnchor>
    <xdr:from>
      <xdr:col>0</xdr:col>
      <xdr:colOff>76200</xdr:colOff>
      <xdr:row>7</xdr:row>
      <xdr:rowOff>161925</xdr:rowOff>
    </xdr:from>
    <xdr:ext cx="8715375" cy="1371600"/>
    <xdr:sp macro="" textlink="">
      <xdr:nvSpPr>
        <xdr:cNvPr id="2" name="Object 367" hidden="1">
          <a:extLst>
            <a:ext uri="{63B3BB69-23CF-44E3-9099-C40C66FF867C}">
              <a14:compatExt xmlns:a14="http://schemas.microsoft.com/office/drawing/2010/main" spid="_x0000_s1391"/>
            </a:ext>
            <a:ext uri="{FF2B5EF4-FFF2-40B4-BE49-F238E27FC236}">
              <a16:creationId xmlns:a16="http://schemas.microsoft.com/office/drawing/2014/main" id="{00000000-0008-0000-0000-00006F050000}"/>
            </a:ext>
          </a:extLst>
        </xdr:cNvPr>
        <xdr:cNvSpPr/>
      </xdr:nvSpPr>
      <xdr:spPr bwMode="auto">
        <a:xfrm>
          <a:off x="76200" y="1495425"/>
          <a:ext cx="8715375" cy="1371600"/>
        </a:xfrm>
        <a:prstGeom prst="rect">
          <a:avLst/>
        </a:prstGeom>
        <a:solidFill>
          <a:srgbClr xmlns:mc="http://schemas.openxmlformats.org/markup-compatibility/2006" xmlns:a14="http://schemas.microsoft.com/office/drawing/2010/main" val="FFFFFF" mc:Ignorable="a14" a14:legacySpreadsheetColorIndex="65"/>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0</xdr:col>
      <xdr:colOff>0</xdr:colOff>
      <xdr:row>0</xdr:row>
      <xdr:rowOff>0</xdr:rowOff>
    </xdr:from>
    <xdr:ext cx="8552113" cy="831850"/>
    <xdr:pic>
      <xdr:nvPicPr>
        <xdr:cNvPr id="3" name="Picture 2"/>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8552113" cy="83185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0</xdr:rowOff>
    </xdr:from>
    <xdr:ext cx="6219825" cy="811541"/>
    <xdr:pic>
      <xdr:nvPicPr>
        <xdr:cNvPr id="2" name="Picture 1"/>
        <xdr:cNvPicPr/>
      </xdr:nvPicPr>
      <xdr:blipFill rotWithShape="1">
        <a:blip xmlns:r="http://schemas.openxmlformats.org/officeDocument/2006/relationships" r:embed="rId1"/>
        <a:srcRect l="21202" t="29301" r="22511" b="57622"/>
        <a:stretch/>
      </xdr:blipFill>
      <xdr:spPr bwMode="auto">
        <a:xfrm>
          <a:off x="0" y="0"/>
          <a:ext cx="6219825" cy="811541"/>
        </a:xfrm>
        <a:prstGeom prst="rect">
          <a:avLst/>
        </a:prstGeom>
        <a:ln>
          <a:noFill/>
        </a:ln>
        <a:extLst>
          <a:ext uri="{53640926-AAD7-44D8-BBD7-CCE9431645EC}">
            <a14:shadowObscured xmlns:a14="http://schemas.microsoft.com/office/drawing/2010/main"/>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2</xdr:col>
      <xdr:colOff>95250</xdr:colOff>
      <xdr:row>0</xdr:row>
      <xdr:rowOff>66675</xdr:rowOff>
    </xdr:from>
    <xdr:ext cx="3609975" cy="666750"/>
    <xdr:pic>
      <xdr:nvPicPr>
        <xdr:cNvPr id="2" name="Picture 2" descr="D:\CASE_Management_Files\Operations\Logos and Labels\Logo\CASE Online Logo_Strech_no reflection.jpg">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9700" y="66675"/>
          <a:ext cx="36099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641350</xdr:colOff>
      <xdr:row>7</xdr:row>
      <xdr:rowOff>406400</xdr:rowOff>
    </xdr:from>
    <xdr:ext cx="3873500" cy="2292350"/>
    <xdr:pic>
      <xdr:nvPicPr>
        <xdr:cNvPr id="3" name="Picture 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5704" t="53191" r="70908" b="15150"/>
        <a:stretch>
          <a:fillRect/>
        </a:stretch>
      </xdr:blipFill>
      <xdr:spPr bwMode="auto">
        <a:xfrm>
          <a:off x="1298575" y="1520825"/>
          <a:ext cx="3873500" cy="2292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619125</xdr:colOff>
      <xdr:row>7</xdr:row>
      <xdr:rowOff>409575</xdr:rowOff>
    </xdr:from>
    <xdr:ext cx="3848100" cy="2295525"/>
    <xdr:pic>
      <xdr:nvPicPr>
        <xdr:cNvPr id="4" name="Picture 1">
          <a:extLst>
            <a:ext uri="{FF2B5EF4-FFF2-40B4-BE49-F238E27FC236}">
              <a16:creationId xmlns:a16="http://schemas.microsoft.com/office/drawing/2014/main" id="{029200AE-5034-4C38-A066-8B51C8CC546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5704" t="53191" r="70908" b="15150"/>
        <a:stretch>
          <a:fillRect/>
        </a:stretch>
      </xdr:blipFill>
      <xdr:spPr bwMode="auto">
        <a:xfrm>
          <a:off x="1276350" y="1524000"/>
          <a:ext cx="3848100" cy="229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638175</xdr:colOff>
      <xdr:row>7</xdr:row>
      <xdr:rowOff>409575</xdr:rowOff>
    </xdr:from>
    <xdr:ext cx="3990975" cy="2295525"/>
    <xdr:pic>
      <xdr:nvPicPr>
        <xdr:cNvPr id="5" name="Picture 1">
          <a:extLst>
            <a:ext uri="{FF2B5EF4-FFF2-40B4-BE49-F238E27FC236}">
              <a16:creationId xmlns:a16="http://schemas.microsoft.com/office/drawing/2014/main" id="{8576C666-7C94-4EC3-BD6D-F32F52C67D9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5704" t="53191" r="70908" b="15150"/>
        <a:stretch>
          <a:fillRect/>
        </a:stretch>
      </xdr:blipFill>
      <xdr:spPr bwMode="auto">
        <a:xfrm>
          <a:off x="1295400" y="1524000"/>
          <a:ext cx="3990975" cy="229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3</xdr:col>
      <xdr:colOff>57150</xdr:colOff>
      <xdr:row>0</xdr:row>
      <xdr:rowOff>85725</xdr:rowOff>
    </xdr:from>
    <xdr:ext cx="4707920" cy="819150"/>
    <xdr:pic>
      <xdr:nvPicPr>
        <xdr:cNvPr id="2" name="Picture 8" descr="Cengage Logo">
          <a:extLst>
            <a:ext uri="{FF2B5EF4-FFF2-40B4-BE49-F238E27FC236}">
              <a16:creationId xmlns:a16="http://schemas.microsoft.com/office/drawing/2014/main" id="{00000000-0008-0000-02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85725"/>
          <a:ext cx="470792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oneCellAnchor>
</xdr:wsDr>
</file>

<file path=xl/drawings/drawing4.xml><?xml version="1.0" encoding="utf-8"?>
<xdr:wsDr xmlns:xdr="http://schemas.openxmlformats.org/drawingml/2006/spreadsheetDrawing" xmlns:a="http://schemas.openxmlformats.org/drawingml/2006/main">
  <xdr:twoCellAnchor>
    <xdr:from>
      <xdr:col>4</xdr:col>
      <xdr:colOff>708025</xdr:colOff>
      <xdr:row>0</xdr:row>
      <xdr:rowOff>79374</xdr:rowOff>
    </xdr:from>
    <xdr:to>
      <xdr:col>4</xdr:col>
      <xdr:colOff>2640791</xdr:colOff>
      <xdr:row>0</xdr:row>
      <xdr:rowOff>1260475</xdr:rowOff>
    </xdr:to>
    <xdr:sp macro="" textlink="">
      <xdr:nvSpPr>
        <xdr:cNvPr id="2" name="Rectangle 52">
          <a:extLst>
            <a:ext uri="{FF2B5EF4-FFF2-40B4-BE49-F238E27FC236}">
              <a16:creationId xmlns:a16="http://schemas.microsoft.com/office/drawing/2014/main" id="{00000000-0008-0000-0300-000002000000}"/>
            </a:ext>
          </a:extLst>
        </xdr:cNvPr>
        <xdr:cNvSpPr>
          <a:spLocks noChangeArrowheads="1"/>
        </xdr:cNvSpPr>
      </xdr:nvSpPr>
      <xdr:spPr bwMode="auto">
        <a:xfrm>
          <a:off x="3146425" y="79374"/>
          <a:ext cx="0" cy="114301"/>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n-US" sz="1100" b="0" i="0" u="none" strike="noStrike" baseline="0">
              <a:solidFill>
                <a:srgbClr val="000000"/>
              </a:solidFill>
              <a:latin typeface="Calibri"/>
              <a:cs typeface="Calibri"/>
            </a:rPr>
            <a:t>17 Colt Ct.</a:t>
          </a:r>
        </a:p>
        <a:p>
          <a:pPr algn="l" rtl="0">
            <a:defRPr sz="1000"/>
          </a:pPr>
          <a:r>
            <a:rPr lang="en-US" sz="1100" b="0" i="0" u="none" strike="noStrike" baseline="0">
              <a:solidFill>
                <a:srgbClr val="000000"/>
              </a:solidFill>
              <a:latin typeface="Calibri"/>
              <a:cs typeface="Calibri"/>
            </a:rPr>
            <a:t>Ronkonkoma, NY  11779</a:t>
          </a:r>
        </a:p>
        <a:p>
          <a:pPr algn="l" rtl="0">
            <a:defRPr sz="1000"/>
          </a:pPr>
          <a:r>
            <a:rPr lang="en-US" sz="1100" b="0" i="0" u="none" strike="noStrike" baseline="0">
              <a:solidFill>
                <a:srgbClr val="000000"/>
              </a:solidFill>
              <a:latin typeface="Calibri"/>
              <a:cs typeface="Calibri"/>
            </a:rPr>
            <a:t>T -800-381-8003</a:t>
          </a:r>
        </a:p>
        <a:p>
          <a:pPr algn="l" rtl="0">
            <a:defRPr sz="1000"/>
          </a:pPr>
          <a:r>
            <a:rPr lang="en-US" sz="1100" b="0" i="0" u="none" strike="noStrike" baseline="0">
              <a:solidFill>
                <a:srgbClr val="000000"/>
              </a:solidFill>
              <a:latin typeface="Calibri"/>
              <a:cs typeface="Calibri"/>
            </a:rPr>
            <a:t>F-631-737-1286</a:t>
          </a:r>
        </a:p>
        <a:p>
          <a:pPr algn="l" rtl="0">
            <a:lnSpc>
              <a:spcPts val="1100"/>
            </a:lnSpc>
            <a:defRPr sz="1000"/>
          </a:pPr>
          <a:r>
            <a:rPr lang="en-US" sz="1100" b="0" i="0" u="none" strike="noStrike" baseline="0">
              <a:solidFill>
                <a:srgbClr val="000000"/>
              </a:solidFill>
              <a:latin typeface="Calibri"/>
              <a:cs typeface="Calibri"/>
            </a:rPr>
            <a:t>www.lab-aids.com</a:t>
          </a:r>
        </a:p>
      </xdr:txBody>
    </xdr:sp>
    <xdr:clientData/>
  </xdr:twoCellAnchor>
  <xdr:oneCellAnchor>
    <xdr:from>
      <xdr:col>0</xdr:col>
      <xdr:colOff>28575</xdr:colOff>
      <xdr:row>0</xdr:row>
      <xdr:rowOff>0</xdr:rowOff>
    </xdr:from>
    <xdr:ext cx="4057650" cy="1428750"/>
    <xdr:pic>
      <xdr:nvPicPr>
        <xdr:cNvPr id="3" name="Picture 2">
          <a:extLst>
            <a:ext uri="{FF2B5EF4-FFF2-40B4-BE49-F238E27FC236}">
              <a16:creationId xmlns:a16="http://schemas.microsoft.com/office/drawing/2014/main" id="{00000000-0008-0000-0300-0000DC12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3134" t="8089" r="6418" b="8824"/>
        <a:stretch>
          <a:fillRect/>
        </a:stretch>
      </xdr:blipFill>
      <xdr:spPr bwMode="auto">
        <a:xfrm>
          <a:off x="28575" y="0"/>
          <a:ext cx="405765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xml><?xml version="1.0" encoding="utf-8"?>
<xdr:wsDr xmlns:xdr="http://schemas.openxmlformats.org/drawingml/2006/spreadsheetDrawing" xmlns:a="http://schemas.openxmlformats.org/drawingml/2006/main">
  <xdr:oneCellAnchor>
    <xdr:from>
      <xdr:col>2</xdr:col>
      <xdr:colOff>190500</xdr:colOff>
      <xdr:row>0</xdr:row>
      <xdr:rowOff>0</xdr:rowOff>
    </xdr:from>
    <xdr:ext cx="3209925" cy="1162050"/>
    <xdr:pic>
      <xdr:nvPicPr>
        <xdr:cNvPr id="2" name="Picture 1">
          <a:extLst>
            <a:ext uri="{FF2B5EF4-FFF2-40B4-BE49-F238E27FC236}">
              <a16:creationId xmlns:a16="http://schemas.microsoft.com/office/drawing/2014/main" id="{00000000-0008-0000-0400-00006E19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7800" y="0"/>
          <a:ext cx="320992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4</xdr:col>
      <xdr:colOff>2619375</xdr:colOff>
      <xdr:row>0</xdr:row>
      <xdr:rowOff>952500</xdr:rowOff>
    </xdr:to>
    <xdr:pic>
      <xdr:nvPicPr>
        <xdr:cNvPr id="7534" name="Picture 4" descr="wards-science-plus-cmyk.jpg">
          <a:extLst>
            <a:ext uri="{FF2B5EF4-FFF2-40B4-BE49-F238E27FC236}">
              <a16:creationId xmlns:a16="http://schemas.microsoft.com/office/drawing/2014/main" id="{00000000-0008-0000-0500-00006E1D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62275" y="0"/>
          <a:ext cx="26193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1228725</xdr:colOff>
      <xdr:row>1</xdr:row>
      <xdr:rowOff>381000</xdr:rowOff>
    </xdr:from>
    <xdr:ext cx="184731" cy="264560"/>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8001000" y="135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10438662" cy="1047750"/>
    <xdr:pic>
      <xdr:nvPicPr>
        <xdr:cNvPr id="2" name="Picture 1"/>
        <xdr:cNvPicPr/>
      </xdr:nvPicPr>
      <xdr:blipFill rotWithShape="1">
        <a:blip xmlns:r="http://schemas.openxmlformats.org/officeDocument/2006/relationships" r:embed="rId1"/>
        <a:srcRect l="11810" t="28926" r="13397" b="57702"/>
        <a:stretch/>
      </xdr:blipFill>
      <xdr:spPr bwMode="auto">
        <a:xfrm>
          <a:off x="0" y="0"/>
          <a:ext cx="10438662" cy="1047750"/>
        </a:xfrm>
        <a:prstGeom prst="rect">
          <a:avLst/>
        </a:prstGeom>
        <a:ln>
          <a:noFill/>
        </a:ln>
        <a:extLst>
          <a:ext uri="{53640926-AAD7-44D8-BBD7-CCE9431645EC}">
            <a14:shadowObscured xmlns:a14="http://schemas.microsoft.com/office/drawing/2010/main"/>
          </a:ext>
        </a:extLst>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9367855" cy="1077577"/>
    <xdr:pic>
      <xdr:nvPicPr>
        <xdr:cNvPr id="2" name="Picture 1"/>
        <xdr:cNvPicPr/>
      </xdr:nvPicPr>
      <xdr:blipFill rotWithShape="1">
        <a:blip xmlns:r="http://schemas.openxmlformats.org/officeDocument/2006/relationships" r:embed="rId1"/>
        <a:srcRect l="11842" t="29012" r="13316" b="57654"/>
        <a:stretch/>
      </xdr:blipFill>
      <xdr:spPr bwMode="auto">
        <a:xfrm>
          <a:off x="0" y="0"/>
          <a:ext cx="9367855" cy="1077577"/>
        </a:xfrm>
        <a:prstGeom prst="rect">
          <a:avLst/>
        </a:prstGeom>
        <a:ln>
          <a:noFill/>
        </a:ln>
        <a:extLst>
          <a:ext uri="{53640926-AAD7-44D8-BBD7-CCE9431645EC}">
            <a14:shadowObscured xmlns:a14="http://schemas.microsoft.com/office/drawing/2010/main"/>
          </a:ext>
        </a:extLst>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6800850" cy="918500"/>
    <xdr:pic>
      <xdr:nvPicPr>
        <xdr:cNvPr id="2" name="Picture 1"/>
        <xdr:cNvPicPr/>
      </xdr:nvPicPr>
      <xdr:blipFill rotWithShape="1">
        <a:blip xmlns:r="http://schemas.openxmlformats.org/officeDocument/2006/relationships" r:embed="rId1"/>
        <a:srcRect l="21199" t="28806" r="22527" b="57645"/>
        <a:stretch/>
      </xdr:blipFill>
      <xdr:spPr bwMode="auto">
        <a:xfrm>
          <a:off x="0" y="0"/>
          <a:ext cx="6800850" cy="918500"/>
        </a:xfrm>
        <a:prstGeom prst="rect">
          <a:avLst/>
        </a:prstGeom>
        <a:ln>
          <a:noFill/>
        </a:ln>
        <a:extLst>
          <a:ext uri="{53640926-AAD7-44D8-BBD7-CCE9431645EC}">
            <a14:shadowObscured xmlns:a14="http://schemas.microsoft.com/office/drawing/2010/main"/>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taging.case4learning.org/users/information"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lab-aids.com/high-school-curriculum/curriculum-for-agricultural-science-education-case" TargetMode="External"/><Relationship Id="rId1" Type="http://schemas.openxmlformats.org/officeDocument/2006/relationships/hyperlink" Target="http://www.lab-aids.com/catalog.php?item=case"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case4learning.org/index.php/vernier-equipment" TargetMode="External"/><Relationship Id="rId1" Type="http://schemas.openxmlformats.org/officeDocument/2006/relationships/hyperlink" Target="http://www.case4learning.org/component/content/article/1-about/96-the-case-store.html" TargetMode="Externa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hyperlink" Target="http://www.esri.com/connected"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www.sigmaaldrich.com/" TargetMode="External"/><Relationship Id="rId7" Type="http://schemas.openxmlformats.org/officeDocument/2006/relationships/drawing" Target="../drawings/drawing8.xml"/><Relationship Id="rId2" Type="http://schemas.openxmlformats.org/officeDocument/2006/relationships/hyperlink" Target="http://www.amazon.com/" TargetMode="External"/><Relationship Id="rId1" Type="http://schemas.openxmlformats.org/officeDocument/2006/relationships/hyperlink" Target="http://www.hach.com/" TargetMode="External"/><Relationship Id="rId6" Type="http://schemas.openxmlformats.org/officeDocument/2006/relationships/printerSettings" Target="../printerSettings/printerSettings10.bin"/><Relationship Id="rId5" Type="http://schemas.openxmlformats.org/officeDocument/2006/relationships/hyperlink" Target="http://www.carolina.com/" TargetMode="External"/><Relationship Id="rId4" Type="http://schemas.openxmlformats.org/officeDocument/2006/relationships/hyperlink" Target="http://www.p3international.com/"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8"/>
  <sheetViews>
    <sheetView showGridLines="0" tabSelected="1" view="pageLayout" zoomScaleNormal="100" workbookViewId="0">
      <selection activeCell="A2" sqref="A2:L2"/>
    </sheetView>
  </sheetViews>
  <sheetFormatPr defaultColWidth="9.109375" defaultRowHeight="13.8" x14ac:dyDescent="0.25"/>
  <cols>
    <col min="1" max="11" width="9.109375" style="72"/>
    <col min="12" max="12" width="18.33203125" style="72" customWidth="1"/>
    <col min="13" max="16384" width="9.109375" style="72"/>
  </cols>
  <sheetData>
    <row r="1" spans="1:12" ht="72" customHeight="1" x14ac:dyDescent="0.25">
      <c r="A1" s="196"/>
      <c r="B1" s="196"/>
      <c r="C1" s="196"/>
      <c r="D1" s="196"/>
      <c r="E1" s="196"/>
      <c r="F1" s="196"/>
    </row>
    <row r="2" spans="1:12" ht="30" x14ac:dyDescent="0.5">
      <c r="A2" s="197" t="s">
        <v>144</v>
      </c>
      <c r="B2" s="197"/>
      <c r="C2" s="197"/>
      <c r="D2" s="197"/>
      <c r="E2" s="197"/>
      <c r="F2" s="197"/>
      <c r="G2" s="197"/>
      <c r="H2" s="197"/>
      <c r="I2" s="197"/>
      <c r="J2" s="197"/>
      <c r="K2" s="197"/>
      <c r="L2" s="197"/>
    </row>
    <row r="3" spans="1:12" ht="15" customHeight="1" x14ac:dyDescent="0.25">
      <c r="A3" s="198" t="s">
        <v>56</v>
      </c>
      <c r="B3" s="199"/>
      <c r="C3" s="199"/>
      <c r="D3" s="199"/>
      <c r="E3" s="199"/>
      <c r="F3" s="199"/>
      <c r="G3" s="199"/>
      <c r="H3" s="199"/>
      <c r="I3" s="199"/>
      <c r="J3" s="199"/>
      <c r="K3" s="199"/>
      <c r="L3" s="199"/>
    </row>
    <row r="4" spans="1:12" x14ac:dyDescent="0.25">
      <c r="A4" s="199"/>
      <c r="B4" s="199"/>
      <c r="C4" s="199"/>
      <c r="D4" s="199"/>
      <c r="E4" s="199"/>
      <c r="F4" s="199"/>
      <c r="G4" s="199"/>
      <c r="H4" s="199"/>
      <c r="I4" s="199"/>
      <c r="J4" s="199"/>
      <c r="K4" s="199"/>
      <c r="L4" s="199"/>
    </row>
    <row r="5" spans="1:12" x14ac:dyDescent="0.25">
      <c r="A5" s="199"/>
      <c r="B5" s="199"/>
      <c r="C5" s="199"/>
      <c r="D5" s="199"/>
      <c r="E5" s="199"/>
      <c r="F5" s="199"/>
      <c r="G5" s="199"/>
      <c r="H5" s="199"/>
      <c r="I5" s="199"/>
      <c r="J5" s="199"/>
      <c r="K5" s="199"/>
      <c r="L5" s="199"/>
    </row>
    <row r="6" spans="1:12" ht="15" customHeight="1" x14ac:dyDescent="0.25">
      <c r="A6" s="200" t="s">
        <v>0</v>
      </c>
      <c r="B6" s="201"/>
      <c r="C6" s="201"/>
      <c r="D6" s="201"/>
      <c r="E6" s="201"/>
      <c r="F6" s="201"/>
      <c r="G6" s="201"/>
      <c r="H6" s="201"/>
      <c r="I6" s="201"/>
      <c r="J6" s="201"/>
      <c r="K6" s="201"/>
      <c r="L6" s="201"/>
    </row>
    <row r="7" spans="1:12" s="66" customFormat="1" ht="25.5" customHeight="1" x14ac:dyDescent="0.3">
      <c r="A7" s="175"/>
      <c r="B7" s="191" t="s">
        <v>317</v>
      </c>
      <c r="C7" s="191"/>
      <c r="D7" s="191"/>
      <c r="E7" s="191"/>
      <c r="F7" s="191"/>
      <c r="G7" s="191"/>
      <c r="H7" s="191"/>
      <c r="I7" s="191"/>
      <c r="J7" s="191"/>
      <c r="K7" s="191"/>
      <c r="L7" s="191"/>
    </row>
    <row r="8" spans="1:12" s="66" customFormat="1" ht="28.5" customHeight="1" x14ac:dyDescent="0.3">
      <c r="A8" s="174"/>
      <c r="B8" s="191" t="s">
        <v>1</v>
      </c>
      <c r="C8" s="191"/>
      <c r="D8" s="191"/>
      <c r="E8" s="191"/>
      <c r="F8" s="191"/>
      <c r="G8" s="191"/>
      <c r="H8" s="191"/>
      <c r="I8" s="191"/>
      <c r="J8" s="191"/>
      <c r="K8" s="191"/>
      <c r="L8" s="191"/>
    </row>
    <row r="9" spans="1:12" s="66" customFormat="1" ht="42.6" customHeight="1" x14ac:dyDescent="0.3">
      <c r="A9" s="174"/>
      <c r="B9" s="191" t="s">
        <v>318</v>
      </c>
      <c r="C9" s="191"/>
      <c r="D9" s="191"/>
      <c r="E9" s="191"/>
      <c r="F9" s="191"/>
      <c r="G9" s="191"/>
      <c r="H9" s="191"/>
      <c r="I9" s="191"/>
      <c r="J9" s="191"/>
      <c r="K9" s="191"/>
      <c r="L9" s="191"/>
    </row>
    <row r="10" spans="1:12" s="66" customFormat="1" ht="27.9" customHeight="1" x14ac:dyDescent="0.3">
      <c r="A10" s="173"/>
      <c r="B10" s="191" t="s">
        <v>2</v>
      </c>
      <c r="C10" s="191"/>
      <c r="D10" s="191"/>
      <c r="E10" s="191"/>
      <c r="F10" s="191"/>
      <c r="G10" s="191"/>
      <c r="H10" s="191"/>
      <c r="I10" s="191"/>
      <c r="J10" s="191"/>
      <c r="K10" s="191"/>
      <c r="L10" s="191"/>
    </row>
    <row r="11" spans="1:12" ht="52.5" customHeight="1" x14ac:dyDescent="0.25">
      <c r="A11" s="172"/>
      <c r="B11" s="191" t="s">
        <v>319</v>
      </c>
      <c r="C11" s="191"/>
      <c r="D11" s="191"/>
      <c r="E11" s="191"/>
      <c r="F11" s="191"/>
      <c r="G11" s="191"/>
      <c r="H11" s="191"/>
      <c r="I11" s="191"/>
      <c r="J11" s="191"/>
      <c r="K11" s="191"/>
      <c r="L11" s="191"/>
    </row>
    <row r="12" spans="1:12" ht="33.6" customHeight="1" x14ac:dyDescent="0.25">
      <c r="A12" s="172"/>
      <c r="B12" s="191" t="s">
        <v>320</v>
      </c>
      <c r="C12" s="191"/>
      <c r="D12" s="191"/>
      <c r="E12" s="191"/>
      <c r="F12" s="191"/>
      <c r="G12" s="191"/>
      <c r="H12" s="191"/>
      <c r="I12" s="191"/>
      <c r="J12" s="191"/>
      <c r="K12" s="191"/>
      <c r="L12" s="191"/>
    </row>
    <row r="13" spans="1:12" s="1" customFormat="1" ht="36" customHeight="1" x14ac:dyDescent="0.25">
      <c r="A13" s="172"/>
      <c r="B13" s="194" t="s">
        <v>321</v>
      </c>
      <c r="C13" s="195"/>
      <c r="D13" s="195"/>
      <c r="E13" s="195"/>
      <c r="F13" s="195"/>
      <c r="G13" s="195"/>
      <c r="H13" s="195"/>
      <c r="I13" s="195"/>
      <c r="J13" s="195"/>
      <c r="K13" s="195"/>
      <c r="L13" s="195"/>
    </row>
    <row r="14" spans="1:12" s="1" customFormat="1" ht="42" customHeight="1" x14ac:dyDescent="0.25">
      <c r="A14" s="172"/>
      <c r="B14" s="191" t="s">
        <v>322</v>
      </c>
      <c r="C14" s="191"/>
      <c r="D14" s="191"/>
      <c r="E14" s="191"/>
      <c r="F14" s="191"/>
      <c r="G14" s="191"/>
      <c r="H14" s="191"/>
      <c r="I14" s="191"/>
      <c r="J14" s="191"/>
      <c r="K14" s="191"/>
      <c r="L14" s="191"/>
    </row>
    <row r="15" spans="1:12" ht="33.9" customHeight="1" x14ac:dyDescent="0.3">
      <c r="A15" s="66"/>
      <c r="B15" s="192" t="s">
        <v>3</v>
      </c>
      <c r="C15" s="192"/>
      <c r="D15" s="192"/>
      <c r="E15" s="192"/>
      <c r="F15" s="192"/>
      <c r="G15" s="192"/>
      <c r="H15" s="192"/>
      <c r="I15" s="192"/>
      <c r="J15" s="192"/>
      <c r="K15" s="192"/>
      <c r="L15" s="192"/>
    </row>
    <row r="16" spans="1:12" ht="33.6" customHeight="1" x14ac:dyDescent="0.3">
      <c r="A16" s="66"/>
      <c r="B16" s="193" t="s">
        <v>4</v>
      </c>
      <c r="C16" s="193"/>
      <c r="D16" s="193"/>
      <c r="E16" s="193"/>
      <c r="F16" s="193"/>
      <c r="G16" s="193"/>
      <c r="H16" s="193"/>
      <c r="I16" s="193"/>
      <c r="J16" s="193"/>
      <c r="K16" s="193"/>
      <c r="L16" s="193"/>
    </row>
    <row r="17" spans="1:12" ht="39.9" customHeight="1" x14ac:dyDescent="0.3">
      <c r="A17" s="66"/>
      <c r="B17" s="192" t="s">
        <v>323</v>
      </c>
      <c r="C17" s="192"/>
      <c r="D17" s="192"/>
      <c r="E17" s="192"/>
      <c r="F17" s="192"/>
      <c r="G17" s="192"/>
      <c r="H17" s="192"/>
      <c r="I17" s="192"/>
      <c r="J17" s="192"/>
      <c r="K17" s="192"/>
      <c r="L17" s="192"/>
    </row>
    <row r="18" spans="1:12" ht="21.6" customHeight="1" x14ac:dyDescent="0.3">
      <c r="A18" s="66"/>
      <c r="B18" s="192" t="s">
        <v>423</v>
      </c>
      <c r="C18" s="192"/>
      <c r="D18" s="192"/>
      <c r="E18" s="192"/>
      <c r="F18" s="192"/>
      <c r="G18" s="192"/>
      <c r="H18" s="192"/>
      <c r="I18" s="192"/>
      <c r="J18" s="192"/>
      <c r="K18" s="192"/>
      <c r="L18" s="192"/>
    </row>
  </sheetData>
  <sheetProtection algorithmName="SHA-512" hashValue="YIethVjbtINMGx6PDG/iJ1B/Kp+WxW1RfsSeY2AuQf9aSNEOwT1//wVkq9955lZ/HZn/7QLL2mK/7KQYIzNOwg==" saltValue="ZzBiHSMKqHFuN6EyPPSQXg==" spinCount="100000" sheet="1" objects="1" scenarios="1"/>
  <mergeCells count="16">
    <mergeCell ref="B8:L8"/>
    <mergeCell ref="B9:L9"/>
    <mergeCell ref="B7:L7"/>
    <mergeCell ref="A1:F1"/>
    <mergeCell ref="A2:L2"/>
    <mergeCell ref="A3:L5"/>
    <mergeCell ref="A6:L6"/>
    <mergeCell ref="B10:L10"/>
    <mergeCell ref="B18:L18"/>
    <mergeCell ref="B14:L14"/>
    <mergeCell ref="B15:L15"/>
    <mergeCell ref="B16:L16"/>
    <mergeCell ref="B17:L17"/>
    <mergeCell ref="B13:L13"/>
    <mergeCell ref="B12:L12"/>
    <mergeCell ref="B11:L11"/>
  </mergeCells>
  <pageMargins left="0.7" right="0.7" top="0.75" bottom="0.75" header="0.3" footer="0.3"/>
  <pageSetup scale="71" orientation="portrait" horizontalDpi="300" verticalDpi="300" r:id="rId1"/>
  <headerFooter>
    <oddHeader xml:space="preserve">&amp;L
</oddHeader>
    <oddFooter>&amp;CCurriculum for Agricultural Science Education © 2019 ESI – Guidelines for Purchasing – Page &amp;P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6"/>
  <sheetViews>
    <sheetView showGridLines="0" view="pageLayout" zoomScaleNormal="100" zoomScaleSheetLayoutView="100" workbookViewId="0">
      <selection sqref="A1:D1"/>
    </sheetView>
  </sheetViews>
  <sheetFormatPr defaultColWidth="8.6640625" defaultRowHeight="13.8" x14ac:dyDescent="0.25"/>
  <cols>
    <col min="1" max="1" width="14.5546875" style="70" customWidth="1"/>
    <col min="2" max="2" width="9.5546875" style="70" customWidth="1"/>
    <col min="3" max="3" width="11.88671875" style="70" customWidth="1"/>
    <col min="4" max="4" width="50.88671875" style="70" customWidth="1"/>
    <col min="5" max="5" width="2.44140625" style="70" hidden="1" customWidth="1"/>
    <col min="6" max="252" width="9.109375" style="70" customWidth="1"/>
    <col min="253" max="253" width="8.33203125" style="70" customWidth="1"/>
    <col min="254" max="16384" width="8.6640625" style="70"/>
  </cols>
  <sheetData>
    <row r="1" spans="1:6" ht="66.599999999999994" customHeight="1" x14ac:dyDescent="0.25">
      <c r="A1" s="310"/>
      <c r="B1" s="310"/>
      <c r="C1" s="310"/>
      <c r="D1" s="310"/>
    </row>
    <row r="2" spans="1:6" ht="15" customHeight="1" x14ac:dyDescent="0.25">
      <c r="A2" s="300" t="s">
        <v>17</v>
      </c>
      <c r="B2" s="300"/>
      <c r="C2" s="300"/>
      <c r="D2" s="300"/>
    </row>
    <row r="3" spans="1:6" ht="15" customHeight="1" x14ac:dyDescent="0.25">
      <c r="A3" s="301"/>
      <c r="B3" s="301"/>
      <c r="C3" s="301"/>
      <c r="D3" s="301"/>
    </row>
    <row r="4" spans="1:6" ht="26.4" x14ac:dyDescent="0.25">
      <c r="A4" s="3" t="s">
        <v>6</v>
      </c>
      <c r="B4" s="3" t="s">
        <v>7</v>
      </c>
      <c r="C4" s="3" t="s">
        <v>9</v>
      </c>
      <c r="D4" s="3" t="s">
        <v>10</v>
      </c>
    </row>
    <row r="5" spans="1:6" ht="14.4" x14ac:dyDescent="0.25">
      <c r="A5" s="316" t="s">
        <v>106</v>
      </c>
      <c r="B5" s="317"/>
      <c r="C5" s="317"/>
      <c r="D5" s="318"/>
    </row>
    <row r="6" spans="1:6" x14ac:dyDescent="0.25">
      <c r="A6" s="74">
        <v>3</v>
      </c>
      <c r="B6" s="118"/>
      <c r="C6" s="10" t="s">
        <v>13</v>
      </c>
      <c r="D6" s="10" t="s">
        <v>224</v>
      </c>
    </row>
    <row r="7" spans="1:6" ht="15.75" customHeight="1" x14ac:dyDescent="0.3">
      <c r="A7" s="316" t="s">
        <v>107</v>
      </c>
      <c r="B7" s="317"/>
      <c r="C7" s="317"/>
      <c r="D7" s="318"/>
      <c r="E7" s="125"/>
      <c r="F7" s="125"/>
    </row>
    <row r="8" spans="1:6" ht="15.75" customHeight="1" x14ac:dyDescent="0.3">
      <c r="A8" s="76">
        <v>28</v>
      </c>
      <c r="B8" s="118"/>
      <c r="C8" s="73" t="s">
        <v>13</v>
      </c>
      <c r="D8" s="73" t="s">
        <v>230</v>
      </c>
      <c r="E8" s="125"/>
      <c r="F8" s="125"/>
    </row>
    <row r="9" spans="1:6" ht="14.4" x14ac:dyDescent="0.3">
      <c r="A9" s="76">
        <v>28</v>
      </c>
      <c r="B9" s="118"/>
      <c r="C9" s="73" t="s">
        <v>226</v>
      </c>
      <c r="D9" s="73" t="s">
        <v>229</v>
      </c>
      <c r="E9" s="125"/>
      <c r="F9" s="125"/>
    </row>
    <row r="10" spans="1:6" ht="14.4" x14ac:dyDescent="0.3">
      <c r="A10" s="76">
        <v>7</v>
      </c>
      <c r="B10" s="118"/>
      <c r="C10" s="73" t="s">
        <v>231</v>
      </c>
      <c r="D10" s="73" t="s">
        <v>232</v>
      </c>
      <c r="E10" s="125"/>
      <c r="F10" s="125"/>
    </row>
    <row r="11" spans="1:6" s="71" customFormat="1" ht="14.4" x14ac:dyDescent="0.3">
      <c r="A11" s="76">
        <v>1</v>
      </c>
      <c r="B11" s="157"/>
      <c r="C11" s="73" t="s">
        <v>22</v>
      </c>
      <c r="D11" s="73" t="s">
        <v>293</v>
      </c>
      <c r="E11" s="125"/>
      <c r="F11" s="125"/>
    </row>
    <row r="12" spans="1:6" s="71" customFormat="1" ht="14.4" x14ac:dyDescent="0.3">
      <c r="A12" s="76">
        <v>2</v>
      </c>
      <c r="B12" s="157"/>
      <c r="C12" s="73" t="s">
        <v>22</v>
      </c>
      <c r="D12" s="73" t="s">
        <v>299</v>
      </c>
      <c r="E12" s="125"/>
      <c r="F12" s="125"/>
    </row>
    <row r="13" spans="1:6" s="71" customFormat="1" ht="14.4" x14ac:dyDescent="0.3">
      <c r="A13" s="76">
        <v>10</v>
      </c>
      <c r="B13" s="157"/>
      <c r="C13" s="73" t="s">
        <v>13</v>
      </c>
      <c r="D13" s="73" t="s">
        <v>294</v>
      </c>
      <c r="E13" s="125"/>
      <c r="F13" s="125"/>
    </row>
    <row r="14" spans="1:6" s="71" customFormat="1" ht="14.4" x14ac:dyDescent="0.3">
      <c r="A14" s="76">
        <v>7</v>
      </c>
      <c r="B14" s="157"/>
      <c r="C14" s="73" t="s">
        <v>13</v>
      </c>
      <c r="D14" s="73" t="s">
        <v>228</v>
      </c>
      <c r="E14" s="125"/>
      <c r="F14" s="125"/>
    </row>
    <row r="15" spans="1:6" s="71" customFormat="1" ht="14.4" x14ac:dyDescent="0.3">
      <c r="A15" s="76">
        <v>5</v>
      </c>
      <c r="B15" s="118"/>
      <c r="C15" s="73" t="s">
        <v>13</v>
      </c>
      <c r="D15" s="73" t="s">
        <v>426</v>
      </c>
      <c r="E15" s="125"/>
      <c r="F15" s="125"/>
    </row>
    <row r="16" spans="1:6" s="71" customFormat="1" ht="14.4" x14ac:dyDescent="0.3">
      <c r="A16" s="76">
        <v>5</v>
      </c>
      <c r="B16" s="118"/>
      <c r="C16" s="73" t="s">
        <v>104</v>
      </c>
      <c r="D16" s="73" t="s">
        <v>427</v>
      </c>
      <c r="E16" s="125"/>
      <c r="F16" s="125"/>
    </row>
    <row r="17" spans="1:6" s="71" customFormat="1" ht="14.4" x14ac:dyDescent="0.3">
      <c r="A17" s="76">
        <v>182</v>
      </c>
      <c r="B17" s="118"/>
      <c r="C17" s="73" t="s">
        <v>226</v>
      </c>
      <c r="D17" s="73" t="s">
        <v>227</v>
      </c>
      <c r="E17" s="125"/>
      <c r="F17" s="125"/>
    </row>
    <row r="18" spans="1:6" s="71" customFormat="1" ht="14.4" x14ac:dyDescent="0.3">
      <c r="A18" s="76">
        <v>20</v>
      </c>
      <c r="B18" s="118"/>
      <c r="C18" s="73" t="s">
        <v>13</v>
      </c>
      <c r="D18" s="73" t="s">
        <v>225</v>
      </c>
      <c r="E18" s="125"/>
      <c r="F18" s="125"/>
    </row>
    <row r="19" spans="1:6" s="71" customFormat="1" ht="14.4" x14ac:dyDescent="0.3">
      <c r="A19" s="76">
        <v>14</v>
      </c>
      <c r="B19" s="118"/>
      <c r="C19" s="73" t="s">
        <v>13</v>
      </c>
      <c r="D19" s="73" t="s">
        <v>103</v>
      </c>
      <c r="E19" s="125"/>
      <c r="F19" s="125"/>
    </row>
    <row r="20" spans="1:6" s="71" customFormat="1" ht="14.4" x14ac:dyDescent="0.3">
      <c r="A20" s="316" t="s">
        <v>108</v>
      </c>
      <c r="B20" s="317"/>
      <c r="C20" s="317"/>
      <c r="D20" s="318"/>
      <c r="E20" s="125"/>
      <c r="F20" s="125"/>
    </row>
    <row r="21" spans="1:6" s="71" customFormat="1" ht="14.4" x14ac:dyDescent="0.3">
      <c r="A21" s="79">
        <v>10</v>
      </c>
      <c r="B21" s="118"/>
      <c r="C21" s="73" t="s">
        <v>13</v>
      </c>
      <c r="D21" s="73" t="s">
        <v>233</v>
      </c>
      <c r="E21" s="125"/>
      <c r="F21" s="125"/>
    </row>
    <row r="22" spans="1:6" s="71" customFormat="1" ht="14.4" x14ac:dyDescent="0.3">
      <c r="A22" s="76">
        <v>3</v>
      </c>
      <c r="B22" s="118"/>
      <c r="C22" s="73" t="s">
        <v>13</v>
      </c>
      <c r="D22" s="73" t="s">
        <v>236</v>
      </c>
      <c r="E22" s="125"/>
      <c r="F22" s="125"/>
    </row>
    <row r="23" spans="1:6" s="71" customFormat="1" ht="14.4" x14ac:dyDescent="0.3">
      <c r="A23" s="76">
        <v>10</v>
      </c>
      <c r="B23" s="118"/>
      <c r="C23" s="10" t="s">
        <v>13</v>
      </c>
      <c r="D23" s="10" t="s">
        <v>130</v>
      </c>
      <c r="E23" s="125"/>
      <c r="F23" s="125"/>
    </row>
    <row r="24" spans="1:6" s="71" customFormat="1" ht="14.4" x14ac:dyDescent="0.3">
      <c r="A24" s="76">
        <v>10</v>
      </c>
      <c r="B24" s="118"/>
      <c r="C24" s="73" t="s">
        <v>13</v>
      </c>
      <c r="D24" s="73" t="s">
        <v>237</v>
      </c>
      <c r="E24" s="125"/>
      <c r="F24" s="125"/>
    </row>
    <row r="25" spans="1:6" s="71" customFormat="1" ht="14.4" x14ac:dyDescent="0.3">
      <c r="A25" s="74">
        <v>1</v>
      </c>
      <c r="B25" s="118"/>
      <c r="C25" s="10" t="s">
        <v>13</v>
      </c>
      <c r="D25" s="10" t="s">
        <v>298</v>
      </c>
      <c r="E25" s="125"/>
      <c r="F25" s="125"/>
    </row>
    <row r="26" spans="1:6" s="71" customFormat="1" ht="14.4" x14ac:dyDescent="0.3">
      <c r="A26" s="74">
        <v>4</v>
      </c>
      <c r="B26" s="118"/>
      <c r="C26" s="10" t="s">
        <v>13</v>
      </c>
      <c r="D26" s="10" t="s">
        <v>234</v>
      </c>
      <c r="E26" s="125"/>
      <c r="F26" s="125"/>
    </row>
    <row r="27" spans="1:6" s="71" customFormat="1" ht="14.4" x14ac:dyDescent="0.3">
      <c r="A27" s="338">
        <v>5</v>
      </c>
      <c r="B27" s="331"/>
      <c r="C27" s="333" t="s">
        <v>13</v>
      </c>
      <c r="D27" s="333" t="s">
        <v>429</v>
      </c>
      <c r="E27" s="125"/>
      <c r="F27" s="125"/>
    </row>
    <row r="28" spans="1:6" s="71" customFormat="1" ht="14.4" x14ac:dyDescent="0.3">
      <c r="A28" s="76">
        <v>10</v>
      </c>
      <c r="B28" s="118"/>
      <c r="C28" s="10" t="s">
        <v>13</v>
      </c>
      <c r="D28" s="10" t="s">
        <v>297</v>
      </c>
      <c r="E28" s="125"/>
      <c r="F28" s="125"/>
    </row>
    <row r="29" spans="1:6" s="71" customFormat="1" ht="14.4" x14ac:dyDescent="0.3">
      <c r="A29" s="76">
        <v>5</v>
      </c>
      <c r="B29" s="118"/>
      <c r="C29" s="10" t="s">
        <v>13</v>
      </c>
      <c r="D29" s="10" t="s">
        <v>428</v>
      </c>
      <c r="E29" s="125"/>
      <c r="F29" s="125"/>
    </row>
    <row r="30" spans="1:6" s="71" customFormat="1" ht="14.4" x14ac:dyDescent="0.3">
      <c r="A30" s="76">
        <v>10</v>
      </c>
      <c r="B30" s="118"/>
      <c r="C30" s="10" t="s">
        <v>13</v>
      </c>
      <c r="D30" s="10" t="s">
        <v>295</v>
      </c>
      <c r="E30" s="125"/>
      <c r="F30" s="125"/>
    </row>
    <row r="31" spans="1:6" s="71" customFormat="1" ht="14.4" x14ac:dyDescent="0.3">
      <c r="A31" s="74">
        <v>10</v>
      </c>
      <c r="B31" s="118"/>
      <c r="C31" s="73" t="s">
        <v>13</v>
      </c>
      <c r="D31" s="10" t="s">
        <v>235</v>
      </c>
      <c r="E31" s="125"/>
      <c r="F31" s="125"/>
    </row>
    <row r="32" spans="1:6" s="71" customFormat="1" ht="14.4" x14ac:dyDescent="0.3">
      <c r="A32" s="76">
        <v>10</v>
      </c>
      <c r="B32" s="118"/>
      <c r="C32" s="10" t="s">
        <v>13</v>
      </c>
      <c r="D32" s="10" t="s">
        <v>296</v>
      </c>
      <c r="E32" s="125"/>
      <c r="F32" s="125"/>
    </row>
    <row r="33" spans="1:6" s="71" customFormat="1" ht="14.4" x14ac:dyDescent="0.3">
      <c r="A33" s="76">
        <v>10</v>
      </c>
      <c r="B33" s="118"/>
      <c r="C33" s="10" t="s">
        <v>13</v>
      </c>
      <c r="D33" s="10" t="s">
        <v>238</v>
      </c>
      <c r="E33" s="125"/>
      <c r="F33" s="125"/>
    </row>
    <row r="34" spans="1:6" s="71" customFormat="1" x14ac:dyDescent="0.25">
      <c r="A34" s="46"/>
      <c r="C34" s="11"/>
      <c r="D34" s="11"/>
      <c r="E34" s="70"/>
      <c r="F34" s="70"/>
    </row>
    <row r="35" spans="1:6" s="71" customFormat="1" x14ac:dyDescent="0.25">
      <c r="A35" s="319" t="s">
        <v>20</v>
      </c>
      <c r="B35" s="320"/>
      <c r="C35" s="320"/>
      <c r="D35" s="320"/>
      <c r="E35" s="70"/>
      <c r="F35" s="70"/>
    </row>
    <row r="36" spans="1:6" s="71" customFormat="1" x14ac:dyDescent="0.25">
      <c r="A36" s="321"/>
      <c r="B36" s="301"/>
      <c r="C36" s="301"/>
      <c r="D36" s="301"/>
      <c r="E36" s="70"/>
      <c r="F36" s="70"/>
    </row>
    <row r="37" spans="1:6" s="71" customFormat="1" ht="26.4" x14ac:dyDescent="0.25">
      <c r="A37" s="3" t="s">
        <v>6</v>
      </c>
      <c r="B37" s="3" t="s">
        <v>7</v>
      </c>
      <c r="C37" s="3" t="s">
        <v>9</v>
      </c>
      <c r="D37" s="3" t="s">
        <v>10</v>
      </c>
      <c r="E37" s="70"/>
      <c r="F37" s="70"/>
    </row>
    <row r="38" spans="1:6" s="71" customFormat="1" ht="14.4" x14ac:dyDescent="0.25">
      <c r="A38" s="316" t="s">
        <v>106</v>
      </c>
      <c r="B38" s="317"/>
      <c r="C38" s="317"/>
      <c r="D38" s="318"/>
      <c r="E38" s="70"/>
      <c r="F38" s="70"/>
    </row>
    <row r="39" spans="1:6" s="71" customFormat="1" ht="15" customHeight="1" x14ac:dyDescent="0.25">
      <c r="A39" s="76">
        <v>1</v>
      </c>
      <c r="B39" s="37"/>
      <c r="C39" s="73" t="s">
        <v>239</v>
      </c>
      <c r="D39" s="73" t="s">
        <v>240</v>
      </c>
    </row>
    <row r="40" spans="1:6" s="71" customFormat="1" ht="15" customHeight="1" x14ac:dyDescent="0.25">
      <c r="A40" s="76">
        <v>1</v>
      </c>
      <c r="B40" s="37"/>
      <c r="C40" s="73" t="s">
        <v>239</v>
      </c>
      <c r="D40" s="73" t="s">
        <v>241</v>
      </c>
    </row>
    <row r="41" spans="1:6" s="71" customFormat="1" ht="15" customHeight="1" x14ac:dyDescent="0.25">
      <c r="A41" s="76">
        <v>200</v>
      </c>
      <c r="B41" s="37"/>
      <c r="C41" s="73" t="s">
        <v>119</v>
      </c>
      <c r="D41" s="73" t="s">
        <v>120</v>
      </c>
    </row>
    <row r="42" spans="1:6" s="71" customFormat="1" ht="15" customHeight="1" x14ac:dyDescent="0.25">
      <c r="A42" s="76">
        <v>6</v>
      </c>
      <c r="B42" s="37"/>
      <c r="C42" s="73" t="s">
        <v>239</v>
      </c>
      <c r="D42" s="73" t="s">
        <v>242</v>
      </c>
    </row>
    <row r="43" spans="1:6" s="71" customFormat="1" ht="15" customHeight="1" x14ac:dyDescent="0.25">
      <c r="A43" s="76">
        <v>2</v>
      </c>
      <c r="B43" s="47"/>
      <c r="C43" s="73" t="s">
        <v>239</v>
      </c>
      <c r="D43" s="73" t="s">
        <v>243</v>
      </c>
    </row>
    <row r="44" spans="1:6" s="71" customFormat="1" ht="15" customHeight="1" x14ac:dyDescent="0.25">
      <c r="A44" s="316" t="s">
        <v>107</v>
      </c>
      <c r="B44" s="317"/>
      <c r="C44" s="317"/>
      <c r="D44" s="318"/>
    </row>
    <row r="45" spans="1:6" ht="14.4" x14ac:dyDescent="0.3">
      <c r="A45" s="322" t="s">
        <v>125</v>
      </c>
      <c r="B45" s="323"/>
      <c r="C45" s="323"/>
      <c r="D45" s="324"/>
      <c r="E45" s="71"/>
      <c r="F45" s="71"/>
    </row>
    <row r="46" spans="1:6" x14ac:dyDescent="0.25">
      <c r="A46" s="76" t="s">
        <v>186</v>
      </c>
      <c r="B46" s="82"/>
      <c r="C46" s="73" t="s">
        <v>99</v>
      </c>
      <c r="D46" s="73" t="s">
        <v>305</v>
      </c>
      <c r="E46" s="71"/>
      <c r="F46" s="71"/>
    </row>
    <row r="47" spans="1:6" x14ac:dyDescent="0.25">
      <c r="A47" s="76" t="s">
        <v>186</v>
      </c>
      <c r="B47" s="82"/>
      <c r="C47" s="73" t="s">
        <v>99</v>
      </c>
      <c r="D47" s="73" t="s">
        <v>306</v>
      </c>
      <c r="E47" s="71"/>
      <c r="F47" s="71"/>
    </row>
    <row r="48" spans="1:6" x14ac:dyDescent="0.25">
      <c r="A48" s="76" t="s">
        <v>186</v>
      </c>
      <c r="B48" s="82"/>
      <c r="C48" s="73" t="s">
        <v>13</v>
      </c>
      <c r="D48" s="73" t="s">
        <v>244</v>
      </c>
      <c r="E48" s="71"/>
      <c r="F48" s="71"/>
    </row>
    <row r="49" spans="1:6" x14ac:dyDescent="0.25">
      <c r="A49" s="76" t="s">
        <v>186</v>
      </c>
      <c r="B49" s="86"/>
      <c r="C49" s="126" t="s">
        <v>245</v>
      </c>
      <c r="D49" s="126" t="s">
        <v>246</v>
      </c>
      <c r="E49" s="71"/>
      <c r="F49" s="71"/>
    </row>
    <row r="50" spans="1:6" x14ac:dyDescent="0.25">
      <c r="A50" s="76" t="s">
        <v>186</v>
      </c>
      <c r="B50" s="86"/>
      <c r="C50" s="126" t="s">
        <v>13</v>
      </c>
      <c r="D50" s="126" t="s">
        <v>247</v>
      </c>
      <c r="E50" s="71"/>
      <c r="F50" s="71"/>
    </row>
    <row r="51" spans="1:6" ht="14.4" x14ac:dyDescent="0.3">
      <c r="A51" s="322" t="s">
        <v>126</v>
      </c>
      <c r="B51" s="323"/>
      <c r="C51" s="323"/>
      <c r="D51" s="324"/>
    </row>
    <row r="52" spans="1:6" x14ac:dyDescent="0.25">
      <c r="A52" s="76" t="s">
        <v>186</v>
      </c>
      <c r="B52" s="37"/>
      <c r="C52" s="73" t="s">
        <v>245</v>
      </c>
      <c r="D52" s="73" t="s">
        <v>248</v>
      </c>
    </row>
    <row r="53" spans="1:6" x14ac:dyDescent="0.25">
      <c r="A53" s="76" t="s">
        <v>186</v>
      </c>
      <c r="B53" s="37"/>
      <c r="C53" s="73" t="s">
        <v>118</v>
      </c>
      <c r="D53" s="73" t="s">
        <v>249</v>
      </c>
    </row>
    <row r="54" spans="1:6" x14ac:dyDescent="0.25">
      <c r="A54" s="76" t="s">
        <v>186</v>
      </c>
      <c r="B54" s="37"/>
      <c r="C54" s="73" t="s">
        <v>245</v>
      </c>
      <c r="D54" s="73" t="s">
        <v>250</v>
      </c>
    </row>
    <row r="55" spans="1:6" ht="14.4" x14ac:dyDescent="0.25">
      <c r="A55" s="316" t="s">
        <v>108</v>
      </c>
      <c r="B55" s="317"/>
      <c r="C55" s="317"/>
      <c r="D55" s="318"/>
    </row>
    <row r="56" spans="1:6" x14ac:dyDescent="0.25">
      <c r="A56" s="76">
        <v>1</v>
      </c>
      <c r="B56" s="37"/>
      <c r="C56" s="73" t="s">
        <v>251</v>
      </c>
      <c r="D56" s="73" t="s">
        <v>252</v>
      </c>
    </row>
    <row r="57" spans="1:6" x14ac:dyDescent="0.25">
      <c r="A57" s="74">
        <v>13</v>
      </c>
      <c r="B57" s="47"/>
      <c r="C57" s="127" t="s">
        <v>121</v>
      </c>
      <c r="D57" s="127" t="s">
        <v>253</v>
      </c>
    </row>
    <row r="58" spans="1:6" x14ac:dyDescent="0.25">
      <c r="A58" s="74">
        <v>1</v>
      </c>
      <c r="B58" s="47"/>
      <c r="C58" s="127" t="s">
        <v>239</v>
      </c>
      <c r="D58" s="127" t="s">
        <v>300</v>
      </c>
    </row>
    <row r="59" spans="1:6" x14ac:dyDescent="0.25">
      <c r="A59" s="76">
        <v>60</v>
      </c>
      <c r="B59" s="37"/>
      <c r="C59" s="73" t="s">
        <v>13</v>
      </c>
      <c r="D59" s="73" t="s">
        <v>254</v>
      </c>
    </row>
    <row r="60" spans="1:6" x14ac:dyDescent="0.25">
      <c r="A60" s="74">
        <v>2</v>
      </c>
      <c r="B60" s="47"/>
      <c r="C60" s="10" t="s">
        <v>118</v>
      </c>
      <c r="D60" s="10" t="s">
        <v>255</v>
      </c>
    </row>
    <row r="61" spans="1:6" x14ac:dyDescent="0.25">
      <c r="A61" s="76">
        <v>1</v>
      </c>
      <c r="B61" s="37"/>
      <c r="C61" s="73" t="s">
        <v>22</v>
      </c>
      <c r="D61" s="73" t="s">
        <v>304</v>
      </c>
    </row>
    <row r="62" spans="1:6" x14ac:dyDescent="0.25">
      <c r="A62" s="76">
        <v>4</v>
      </c>
      <c r="B62" s="37"/>
      <c r="C62" s="73" t="s">
        <v>21</v>
      </c>
      <c r="D62" s="73" t="s">
        <v>131</v>
      </c>
    </row>
    <row r="63" spans="1:6" x14ac:dyDescent="0.25">
      <c r="A63" s="74">
        <v>40</v>
      </c>
      <c r="B63" s="37"/>
      <c r="C63" s="10" t="s">
        <v>13</v>
      </c>
      <c r="D63" s="10" t="s">
        <v>301</v>
      </c>
    </row>
    <row r="64" spans="1:6" x14ac:dyDescent="0.25">
      <c r="A64" s="74">
        <v>1</v>
      </c>
      <c r="B64" s="37"/>
      <c r="C64" s="10" t="s">
        <v>13</v>
      </c>
      <c r="D64" s="10" t="s">
        <v>302</v>
      </c>
    </row>
    <row r="65" spans="1:4" x14ac:dyDescent="0.25">
      <c r="A65" s="76">
        <v>1</v>
      </c>
      <c r="B65" s="37"/>
      <c r="C65" s="73" t="s">
        <v>256</v>
      </c>
      <c r="D65" s="73" t="s">
        <v>257</v>
      </c>
    </row>
    <row r="66" spans="1:4" x14ac:dyDescent="0.25">
      <c r="A66" s="76">
        <v>1</v>
      </c>
      <c r="B66" s="37"/>
      <c r="C66" s="73" t="s">
        <v>118</v>
      </c>
      <c r="D66" s="73" t="s">
        <v>258</v>
      </c>
    </row>
    <row r="67" spans="1:4" x14ac:dyDescent="0.25">
      <c r="A67" s="76">
        <v>1</v>
      </c>
      <c r="B67" s="37"/>
      <c r="C67" s="73" t="s">
        <v>102</v>
      </c>
      <c r="D67" s="73" t="s">
        <v>259</v>
      </c>
    </row>
    <row r="68" spans="1:4" x14ac:dyDescent="0.25">
      <c r="A68" s="76">
        <v>1</v>
      </c>
      <c r="B68" s="37"/>
      <c r="C68" s="73" t="s">
        <v>22</v>
      </c>
      <c r="D68" s="73" t="s">
        <v>33</v>
      </c>
    </row>
    <row r="69" spans="1:4" x14ac:dyDescent="0.25">
      <c r="A69" s="76">
        <v>90</v>
      </c>
      <c r="B69" s="47"/>
      <c r="C69" s="10" t="s">
        <v>13</v>
      </c>
      <c r="D69" s="10" t="s">
        <v>260</v>
      </c>
    </row>
    <row r="70" spans="1:4" x14ac:dyDescent="0.25">
      <c r="A70" s="76">
        <v>1</v>
      </c>
      <c r="B70" s="37"/>
      <c r="C70" s="73" t="s">
        <v>101</v>
      </c>
      <c r="D70" s="73" t="s">
        <v>303</v>
      </c>
    </row>
    <row r="71" spans="1:4" x14ac:dyDescent="0.25">
      <c r="A71" s="76">
        <v>1</v>
      </c>
      <c r="B71" s="37"/>
      <c r="C71" s="73" t="s">
        <v>105</v>
      </c>
      <c r="D71" s="73" t="s">
        <v>430</v>
      </c>
    </row>
    <row r="72" spans="1:4" x14ac:dyDescent="0.25">
      <c r="A72" s="76">
        <v>1</v>
      </c>
      <c r="B72" s="37"/>
      <c r="C72" s="73" t="s">
        <v>118</v>
      </c>
      <c r="D72" s="73" t="s">
        <v>431</v>
      </c>
    </row>
    <row r="73" spans="1:4" ht="14.4" x14ac:dyDescent="0.25">
      <c r="A73" s="316" t="s">
        <v>122</v>
      </c>
      <c r="B73" s="317"/>
      <c r="C73" s="317"/>
      <c r="D73" s="318"/>
    </row>
    <row r="74" spans="1:4" x14ac:dyDescent="0.25">
      <c r="A74" s="74">
        <v>1</v>
      </c>
      <c r="B74" s="37"/>
      <c r="C74" s="10" t="s">
        <v>102</v>
      </c>
      <c r="D74" s="10" t="s">
        <v>261</v>
      </c>
    </row>
    <row r="75" spans="1:4" x14ac:dyDescent="0.25">
      <c r="A75" s="76">
        <v>1</v>
      </c>
      <c r="B75" s="37"/>
      <c r="C75" s="73" t="s">
        <v>256</v>
      </c>
      <c r="D75" s="73" t="s">
        <v>262</v>
      </c>
    </row>
    <row r="76" spans="1:4" x14ac:dyDescent="0.25">
      <c r="A76" s="128" t="s">
        <v>432</v>
      </c>
    </row>
  </sheetData>
  <sheetProtection algorithmName="SHA-512" hashValue="Liwg5zHV1nd5M4g9M2FLVTCDUwyfAOuP5GBeFHz2nhRyh8UNVUa8SdG8ehMXwOOYgTvW8LDe/jTD1RBJmqfjuA==" saltValue="P1EmTT2ZkCtFPyDMlY2xmw==" spinCount="100000" sheet="1" objects="1" scenarios="1"/>
  <mergeCells count="12">
    <mergeCell ref="A73:D73"/>
    <mergeCell ref="A1:D1"/>
    <mergeCell ref="A2:D3"/>
    <mergeCell ref="A7:D7"/>
    <mergeCell ref="A20:D20"/>
    <mergeCell ref="A35:D36"/>
    <mergeCell ref="A5:D5"/>
    <mergeCell ref="A38:D38"/>
    <mergeCell ref="A44:D44"/>
    <mergeCell ref="A45:D45"/>
    <mergeCell ref="A51:D51"/>
    <mergeCell ref="A55:D55"/>
  </mergeCells>
  <pageMargins left="0.7" right="0.7" top="0.75" bottom="0.75" header="0.3" footer="0.3"/>
  <pageSetup scale="97" fitToHeight="2" orientation="portrait" r:id="rId1"/>
  <headerFooter>
    <oddFooter xml:space="preserve">&amp;CCurriculum for Agricultural Science Education © 2019 ESI – Local Supplies – Page &amp;P
</oddFooter>
  </headerFooter>
  <rowBreaks count="1" manualBreakCount="1">
    <brk id="33" max="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6"/>
  <sheetViews>
    <sheetView showGridLines="0" view="pageLayout" zoomScaleNormal="100" workbookViewId="0">
      <selection activeCell="A2" sqref="A2:J2"/>
    </sheetView>
  </sheetViews>
  <sheetFormatPr defaultColWidth="9.109375" defaultRowHeight="14.4" x14ac:dyDescent="0.3"/>
  <cols>
    <col min="1" max="1" width="7.88671875" style="66" customWidth="1"/>
    <col min="2" max="9" width="9.109375" style="66"/>
    <col min="10" max="10" width="10.88671875" style="66" customWidth="1"/>
    <col min="11" max="16384" width="9.109375" style="66"/>
  </cols>
  <sheetData>
    <row r="1" spans="1:12" ht="65.25" customHeight="1" x14ac:dyDescent="0.3">
      <c r="A1" s="205"/>
      <c r="B1" s="205"/>
      <c r="C1" s="205"/>
      <c r="D1" s="205"/>
      <c r="E1" s="205"/>
      <c r="F1" s="205"/>
      <c r="G1" s="205"/>
      <c r="H1" s="205"/>
      <c r="I1" s="205"/>
      <c r="J1" s="205"/>
    </row>
    <row r="2" spans="1:12" ht="24" customHeight="1" x14ac:dyDescent="0.5">
      <c r="A2" s="206" t="s">
        <v>144</v>
      </c>
      <c r="B2" s="206"/>
      <c r="C2" s="206"/>
      <c r="D2" s="206"/>
      <c r="E2" s="206"/>
      <c r="F2" s="206"/>
      <c r="G2" s="206"/>
      <c r="H2" s="206"/>
      <c r="I2" s="206"/>
      <c r="J2" s="206"/>
      <c r="K2" s="144"/>
      <c r="L2" s="144"/>
    </row>
    <row r="3" spans="1:12" ht="12" customHeight="1" x14ac:dyDescent="0.3">
      <c r="A3" s="59"/>
      <c r="B3" s="59"/>
      <c r="C3" s="59"/>
      <c r="D3" s="59"/>
      <c r="E3" s="59"/>
      <c r="F3" s="59"/>
      <c r="G3" s="59"/>
      <c r="H3" s="59"/>
      <c r="I3" s="59"/>
      <c r="J3" s="59"/>
    </row>
    <row r="4" spans="1:12" ht="33.6" customHeight="1" x14ac:dyDescent="0.3">
      <c r="A4" s="202" t="s">
        <v>77</v>
      </c>
      <c r="B4" s="202"/>
      <c r="C4" s="202"/>
      <c r="D4" s="202"/>
      <c r="E4" s="202"/>
      <c r="F4" s="202"/>
      <c r="G4" s="202"/>
      <c r="H4" s="202"/>
      <c r="I4" s="202"/>
      <c r="J4" s="202"/>
    </row>
    <row r="5" spans="1:12" s="32" customFormat="1" ht="64.5" customHeight="1" x14ac:dyDescent="0.3">
      <c r="A5" s="202" t="s">
        <v>420</v>
      </c>
      <c r="B5" s="202"/>
      <c r="C5" s="202"/>
      <c r="D5" s="202"/>
      <c r="E5" s="202"/>
      <c r="F5" s="202"/>
      <c r="G5" s="202"/>
      <c r="H5" s="202"/>
      <c r="I5" s="202"/>
      <c r="J5" s="202"/>
    </row>
    <row r="6" spans="1:12" ht="50.4" customHeight="1" x14ac:dyDescent="0.3">
      <c r="A6" s="202" t="s">
        <v>270</v>
      </c>
      <c r="B6" s="202"/>
      <c r="C6" s="202"/>
      <c r="D6" s="202"/>
      <c r="E6" s="202"/>
      <c r="F6" s="202"/>
      <c r="G6" s="202"/>
      <c r="H6" s="202"/>
      <c r="I6" s="202"/>
      <c r="J6" s="202"/>
    </row>
    <row r="7" spans="1:12" ht="92.25" customHeight="1" x14ac:dyDescent="0.3">
      <c r="A7" s="202" t="s">
        <v>82</v>
      </c>
      <c r="B7" s="202"/>
      <c r="C7" s="202"/>
      <c r="D7" s="202"/>
      <c r="E7" s="202"/>
      <c r="F7" s="202"/>
      <c r="G7" s="202"/>
      <c r="H7" s="202"/>
      <c r="I7" s="202"/>
      <c r="J7" s="202"/>
    </row>
    <row r="8" spans="1:12" ht="38.1" customHeight="1" x14ac:dyDescent="0.3">
      <c r="A8" s="202" t="s">
        <v>266</v>
      </c>
      <c r="B8" s="202"/>
      <c r="C8" s="202"/>
      <c r="D8" s="202"/>
      <c r="E8" s="202"/>
      <c r="F8" s="202"/>
      <c r="G8" s="202"/>
      <c r="H8" s="202"/>
      <c r="I8" s="202"/>
      <c r="J8" s="202"/>
    </row>
    <row r="9" spans="1:12" ht="180.6" customHeight="1" x14ac:dyDescent="0.3">
      <c r="A9" s="176"/>
      <c r="B9" s="176"/>
      <c r="C9" s="176"/>
      <c r="D9" s="176"/>
      <c r="E9" s="176"/>
      <c r="F9" s="176"/>
      <c r="G9" s="176"/>
      <c r="H9" s="176"/>
      <c r="I9" s="176"/>
      <c r="J9" s="176"/>
    </row>
    <row r="10" spans="1:12" ht="15.6" customHeight="1" x14ac:dyDescent="0.3">
      <c r="A10" s="203" t="s">
        <v>76</v>
      </c>
      <c r="B10" s="203"/>
      <c r="C10" s="203"/>
      <c r="D10" s="203"/>
      <c r="E10" s="203"/>
      <c r="F10" s="203"/>
      <c r="G10" s="203"/>
      <c r="H10" s="203"/>
      <c r="I10" s="203"/>
      <c r="J10" s="203"/>
    </row>
    <row r="11" spans="1:12" ht="18.600000000000001" customHeight="1" x14ac:dyDescent="0.3">
      <c r="A11" s="202" t="s">
        <v>75</v>
      </c>
      <c r="B11" s="202"/>
      <c r="C11" s="202"/>
      <c r="D11" s="202"/>
      <c r="E11" s="202"/>
      <c r="F11" s="202"/>
      <c r="G11" s="202"/>
      <c r="H11" s="202"/>
      <c r="I11" s="202"/>
      <c r="J11" s="202"/>
    </row>
    <row r="12" spans="1:12" ht="33.6" customHeight="1" x14ac:dyDescent="0.3">
      <c r="A12" s="202" t="s">
        <v>74</v>
      </c>
      <c r="B12" s="202"/>
      <c r="C12" s="202"/>
      <c r="D12" s="202"/>
      <c r="E12" s="202"/>
      <c r="F12" s="202"/>
      <c r="G12" s="202"/>
      <c r="H12" s="202"/>
      <c r="I12" s="202"/>
      <c r="J12" s="202"/>
    </row>
    <row r="13" spans="1:12" ht="31.5" customHeight="1" x14ac:dyDescent="0.3">
      <c r="A13" s="202" t="s">
        <v>419</v>
      </c>
      <c r="B13" s="202"/>
      <c r="C13" s="202"/>
      <c r="D13" s="202"/>
      <c r="E13" s="202"/>
      <c r="F13" s="202"/>
      <c r="G13" s="202"/>
      <c r="H13" s="202"/>
      <c r="I13" s="202"/>
      <c r="J13" s="202"/>
    </row>
    <row r="14" spans="1:12" ht="31.5" customHeight="1" x14ac:dyDescent="0.3">
      <c r="A14" s="202" t="s">
        <v>73</v>
      </c>
      <c r="B14" s="202"/>
      <c r="C14" s="202"/>
      <c r="D14" s="202"/>
      <c r="E14" s="202"/>
      <c r="F14" s="202"/>
      <c r="G14" s="202"/>
      <c r="H14" s="202"/>
      <c r="I14" s="202"/>
      <c r="J14" s="202"/>
    </row>
    <row r="15" spans="1:12" ht="49.5" customHeight="1" x14ac:dyDescent="0.3">
      <c r="A15" s="202" t="s">
        <v>72</v>
      </c>
      <c r="B15" s="202"/>
      <c r="C15" s="202"/>
      <c r="D15" s="202"/>
      <c r="E15" s="202"/>
      <c r="F15" s="202"/>
      <c r="G15" s="202"/>
      <c r="H15" s="202"/>
      <c r="I15" s="202"/>
      <c r="J15" s="202"/>
    </row>
    <row r="16" spans="1:12" ht="15.6" x14ac:dyDescent="0.3">
      <c r="A16" s="204" t="s">
        <v>83</v>
      </c>
      <c r="B16" s="204"/>
      <c r="C16" s="204"/>
      <c r="D16" s="204"/>
      <c r="E16" s="204"/>
      <c r="F16" s="204"/>
      <c r="G16" s="204"/>
      <c r="H16" s="204"/>
      <c r="I16" s="204"/>
      <c r="J16" s="204"/>
    </row>
  </sheetData>
  <sheetProtection algorithmName="SHA-512" hashValue="9cYzLizCqZNtbevyJYykfjAPIGkb3IdZAfw2HgmQwXTjwo+LG3dSZi7Wp9hvCjnDo3SGuMvsyjd9xyYPEJkEgA==" saltValue="z0/3zoHLvZKSUyOqFr5Tsw==" spinCount="100000" sheet="1" objects="1" scenarios="1"/>
  <mergeCells count="14">
    <mergeCell ref="A7:J7"/>
    <mergeCell ref="A1:J1"/>
    <mergeCell ref="A2:J2"/>
    <mergeCell ref="A4:J4"/>
    <mergeCell ref="A5:J5"/>
    <mergeCell ref="A6:J6"/>
    <mergeCell ref="A8:J8"/>
    <mergeCell ref="A10:J10"/>
    <mergeCell ref="A16:J16"/>
    <mergeCell ref="A11:J11"/>
    <mergeCell ref="A12:J12"/>
    <mergeCell ref="A13:J13"/>
    <mergeCell ref="A14:J14"/>
    <mergeCell ref="A15:J15"/>
  </mergeCells>
  <hyperlinks>
    <hyperlink ref="A16:J16" r:id="rId1" display="For more information or to order accounts, visit the CASE Website."/>
  </hyperlinks>
  <pageMargins left="0.7" right="0.7" top="0.75" bottom="0.75" header="0.3" footer="0.3"/>
  <pageSetup scale="89" orientation="portrait" r:id="rId2"/>
  <headerFooter>
    <oddFooter>&amp;CCurriculum for Agricultural Science Education © 2019 ESI – CASE Online – Page &amp;P</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9"/>
  <sheetViews>
    <sheetView showGridLines="0" view="pageLayout" zoomScaleNormal="100" workbookViewId="0">
      <selection activeCell="A2" sqref="A2:H2"/>
    </sheetView>
  </sheetViews>
  <sheetFormatPr defaultColWidth="9.109375" defaultRowHeight="14.4" x14ac:dyDescent="0.3"/>
  <cols>
    <col min="1" max="1" width="15.33203125" style="28" customWidth="1"/>
    <col min="2" max="2" width="8.6640625" style="22" customWidth="1"/>
    <col min="3" max="3" width="8.44140625" style="22" customWidth="1"/>
    <col min="4" max="4" width="13.6640625" style="22" customWidth="1"/>
    <col min="5" max="5" width="30" style="22" customWidth="1"/>
    <col min="6" max="6" width="15.6640625" style="22" customWidth="1"/>
    <col min="7" max="7" width="9.109375" style="22" customWidth="1"/>
    <col min="8" max="8" width="16.109375" style="22" customWidth="1"/>
    <col min="9" max="16384" width="9.109375" style="66"/>
  </cols>
  <sheetData>
    <row r="1" spans="1:8" ht="78.75" customHeight="1" x14ac:dyDescent="0.3">
      <c r="A1" s="246"/>
      <c r="B1" s="246"/>
      <c r="C1" s="246"/>
      <c r="D1" s="246"/>
      <c r="E1" s="246"/>
      <c r="F1" s="246"/>
      <c r="G1" s="246"/>
      <c r="H1" s="246"/>
    </row>
    <row r="2" spans="1:8" ht="65.25" customHeight="1" x14ac:dyDescent="0.3">
      <c r="A2" s="247" t="s">
        <v>67</v>
      </c>
      <c r="B2" s="248"/>
      <c r="C2" s="248"/>
      <c r="D2" s="248"/>
      <c r="E2" s="248"/>
      <c r="F2" s="248"/>
      <c r="G2" s="248"/>
      <c r="H2" s="248"/>
    </row>
    <row r="3" spans="1:8" ht="15.6" x14ac:dyDescent="0.3">
      <c r="A3" s="180"/>
      <c r="B3" s="181"/>
      <c r="C3" s="181"/>
      <c r="D3" s="181"/>
      <c r="E3" s="181"/>
      <c r="F3" s="181"/>
      <c r="G3" s="181"/>
      <c r="H3" s="181"/>
    </row>
    <row r="4" spans="1:8" ht="15" x14ac:dyDescent="0.3">
      <c r="A4" s="241" t="s">
        <v>34</v>
      </c>
      <c r="B4" s="242"/>
      <c r="C4" s="227"/>
      <c r="D4" s="245"/>
      <c r="E4" s="245"/>
      <c r="F4" s="245"/>
      <c r="G4" s="70"/>
      <c r="H4" s="70"/>
    </row>
    <row r="5" spans="1:8" ht="15" x14ac:dyDescent="0.3">
      <c r="A5" s="241" t="s">
        <v>35</v>
      </c>
      <c r="B5" s="242"/>
      <c r="C5" s="227"/>
      <c r="D5" s="245"/>
      <c r="E5" s="245"/>
      <c r="F5" s="245"/>
      <c r="G5" s="70"/>
      <c r="H5" s="70"/>
    </row>
    <row r="6" spans="1:8" ht="15" x14ac:dyDescent="0.3">
      <c r="A6" s="241" t="s">
        <v>42</v>
      </c>
      <c r="B6" s="242"/>
      <c r="C6" s="243"/>
      <c r="D6" s="244"/>
      <c r="E6" s="244"/>
      <c r="F6" s="244"/>
      <c r="G6" s="70"/>
      <c r="H6" s="70"/>
    </row>
    <row r="7" spans="1:8" ht="15" x14ac:dyDescent="0.3">
      <c r="A7" s="241" t="s">
        <v>68</v>
      </c>
      <c r="B7" s="242"/>
      <c r="C7" s="227"/>
      <c r="D7" s="245"/>
      <c r="E7" s="245"/>
      <c r="F7" s="245"/>
      <c r="G7" s="70"/>
      <c r="H7" s="70"/>
    </row>
    <row r="8" spans="1:8" ht="15" x14ac:dyDescent="0.3">
      <c r="A8" s="241" t="s">
        <v>84</v>
      </c>
      <c r="B8" s="242"/>
      <c r="C8" s="227"/>
      <c r="D8" s="245"/>
      <c r="E8" s="245"/>
      <c r="F8" s="245"/>
      <c r="G8" s="70"/>
      <c r="H8" s="70"/>
    </row>
    <row r="9" spans="1:8" x14ac:dyDescent="0.3">
      <c r="A9" s="237" t="s">
        <v>36</v>
      </c>
      <c r="B9" s="238"/>
      <c r="C9" s="238"/>
      <c r="D9" s="239"/>
      <c r="E9" s="237" t="s">
        <v>37</v>
      </c>
      <c r="F9" s="240"/>
      <c r="G9" s="70"/>
      <c r="H9" s="70"/>
    </row>
    <row r="10" spans="1:8" ht="15" x14ac:dyDescent="0.3">
      <c r="A10" s="233"/>
      <c r="B10" s="234"/>
      <c r="C10" s="234"/>
      <c r="D10" s="235"/>
      <c r="E10" s="236"/>
      <c r="F10" s="235"/>
      <c r="G10" s="70"/>
      <c r="H10" s="70"/>
    </row>
    <row r="11" spans="1:8" x14ac:dyDescent="0.3">
      <c r="A11" s="223" t="s">
        <v>43</v>
      </c>
      <c r="B11" s="224"/>
      <c r="C11" s="224"/>
      <c r="D11" s="225"/>
      <c r="E11" s="223" t="s">
        <v>38</v>
      </c>
      <c r="F11" s="226"/>
      <c r="G11" s="70"/>
      <c r="H11" s="70"/>
    </row>
    <row r="12" spans="1:8" ht="15" x14ac:dyDescent="0.3">
      <c r="A12" s="233"/>
      <c r="B12" s="234"/>
      <c r="C12" s="234"/>
      <c r="D12" s="235"/>
      <c r="E12" s="236"/>
      <c r="F12" s="235"/>
      <c r="G12" s="70"/>
      <c r="H12" s="70"/>
    </row>
    <row r="13" spans="1:8" x14ac:dyDescent="0.3">
      <c r="A13" s="223" t="s">
        <v>38</v>
      </c>
      <c r="B13" s="224"/>
      <c r="C13" s="224"/>
      <c r="D13" s="225"/>
      <c r="E13" s="223" t="s">
        <v>38</v>
      </c>
      <c r="F13" s="226"/>
      <c r="G13" s="70"/>
      <c r="H13" s="70"/>
    </row>
    <row r="14" spans="1:8" ht="15" x14ac:dyDescent="0.3">
      <c r="A14" s="233"/>
      <c r="B14" s="234"/>
      <c r="C14" s="234"/>
      <c r="D14" s="235"/>
      <c r="E14" s="236"/>
      <c r="F14" s="235"/>
      <c r="G14" s="70"/>
      <c r="H14" s="70"/>
    </row>
    <row r="15" spans="1:8" x14ac:dyDescent="0.3">
      <c r="A15" s="223" t="s">
        <v>39</v>
      </c>
      <c r="B15" s="224"/>
      <c r="C15" s="224"/>
      <c r="D15" s="225"/>
      <c r="E15" s="223" t="s">
        <v>39</v>
      </c>
      <c r="F15" s="226"/>
      <c r="G15" s="70"/>
      <c r="H15" s="70"/>
    </row>
    <row r="16" spans="1:8" ht="15" x14ac:dyDescent="0.3">
      <c r="A16" s="227"/>
      <c r="B16" s="228"/>
      <c r="C16" s="229"/>
      <c r="D16" s="230"/>
      <c r="E16" s="177"/>
      <c r="F16" s="179"/>
      <c r="G16" s="70"/>
      <c r="H16" s="70"/>
    </row>
    <row r="17" spans="1:8" x14ac:dyDescent="0.3">
      <c r="A17" s="231" t="s">
        <v>40</v>
      </c>
      <c r="B17" s="232"/>
      <c r="C17" s="223" t="s">
        <v>41</v>
      </c>
      <c r="D17" s="225"/>
      <c r="E17" s="178" t="s">
        <v>40</v>
      </c>
      <c r="F17" s="178" t="s">
        <v>41</v>
      </c>
      <c r="G17" s="70"/>
      <c r="H17" s="70"/>
    </row>
    <row r="18" spans="1:8" x14ac:dyDescent="0.3">
      <c r="A18" s="22"/>
      <c r="B18" s="27"/>
    </row>
    <row r="19" spans="1:8" ht="26.4" x14ac:dyDescent="0.3">
      <c r="A19" s="34" t="s">
        <v>6</v>
      </c>
      <c r="B19" s="34" t="s">
        <v>7</v>
      </c>
      <c r="C19" s="209" t="s">
        <v>10</v>
      </c>
      <c r="D19" s="210"/>
      <c r="E19" s="210"/>
      <c r="F19" s="35" t="s">
        <v>47</v>
      </c>
      <c r="G19" s="35" t="s">
        <v>58</v>
      </c>
      <c r="H19" s="35" t="s">
        <v>59</v>
      </c>
    </row>
    <row r="20" spans="1:8" ht="29.25" customHeight="1" x14ac:dyDescent="0.3">
      <c r="A20" s="36">
        <v>20</v>
      </c>
      <c r="B20" s="57"/>
      <c r="C20" s="211" t="s">
        <v>176</v>
      </c>
      <c r="D20" s="212"/>
      <c r="E20" s="213"/>
      <c r="F20" s="142" t="s">
        <v>177</v>
      </c>
      <c r="G20" s="141">
        <v>149.94999999999999</v>
      </c>
      <c r="H20" s="143">
        <f>SUM(B20*G20)</f>
        <v>0</v>
      </c>
    </row>
    <row r="21" spans="1:8" x14ac:dyDescent="0.3">
      <c r="A21" s="220"/>
      <c r="B21" s="221"/>
      <c r="C21" s="221"/>
      <c r="D21" s="221"/>
      <c r="E21" s="221"/>
      <c r="F21" s="221"/>
      <c r="G21" s="221"/>
      <c r="H21" s="222"/>
    </row>
    <row r="22" spans="1:8" ht="17.399999999999999" x14ac:dyDescent="0.3">
      <c r="A22" s="214" t="s">
        <v>24</v>
      </c>
      <c r="B22" s="215"/>
      <c r="C22" s="215"/>
      <c r="D22" s="215"/>
      <c r="E22" s="215"/>
      <c r="F22" s="215"/>
      <c r="G22" s="216"/>
      <c r="H22" s="48">
        <f>SUM(H20:H20)</f>
        <v>0</v>
      </c>
    </row>
    <row r="23" spans="1:8" ht="17.399999999999999" x14ac:dyDescent="0.3">
      <c r="A23" s="52"/>
      <c r="B23" s="53"/>
      <c r="C23" s="53"/>
      <c r="D23" s="53"/>
      <c r="E23" s="54"/>
      <c r="F23" s="55"/>
      <c r="G23" s="56" t="s">
        <v>69</v>
      </c>
      <c r="H23" s="23">
        <f>H22*0.1</f>
        <v>0</v>
      </c>
    </row>
    <row r="24" spans="1:8" ht="17.399999999999999" x14ac:dyDescent="0.3">
      <c r="A24" s="50"/>
      <c r="B24" s="51"/>
      <c r="C24" s="51"/>
      <c r="D24" s="51"/>
      <c r="E24" s="51"/>
      <c r="F24" s="51"/>
      <c r="G24" s="58" t="s">
        <v>25</v>
      </c>
      <c r="H24" s="23">
        <f>(H22-H23)*0.05</f>
        <v>0</v>
      </c>
    </row>
    <row r="25" spans="1:8" ht="17.399999999999999" x14ac:dyDescent="0.3">
      <c r="A25" s="217" t="s">
        <v>80</v>
      </c>
      <c r="B25" s="218"/>
      <c r="C25" s="218"/>
      <c r="D25" s="218"/>
      <c r="E25" s="218"/>
      <c r="F25" s="218"/>
      <c r="G25" s="219"/>
      <c r="H25" s="49">
        <f>H22-H23+H24</f>
        <v>0</v>
      </c>
    </row>
    <row r="26" spans="1:8" x14ac:dyDescent="0.3">
      <c r="A26" s="24"/>
      <c r="B26" s="24"/>
      <c r="C26" s="25"/>
      <c r="D26" s="26"/>
    </row>
    <row r="27" spans="1:8" ht="17.399999999999999" x14ac:dyDescent="0.3">
      <c r="A27" s="207"/>
      <c r="B27" s="207"/>
      <c r="C27" s="207"/>
      <c r="D27" s="207"/>
      <c r="E27" s="207"/>
      <c r="F27" s="208"/>
      <c r="G27" s="208"/>
      <c r="H27" s="208"/>
    </row>
    <row r="28" spans="1:8" ht="17.399999999999999" x14ac:dyDescent="0.3">
      <c r="A28" s="22"/>
      <c r="E28" s="33"/>
      <c r="F28" s="183"/>
      <c r="G28" s="183"/>
      <c r="H28" s="183"/>
    </row>
    <row r="29" spans="1:8" x14ac:dyDescent="0.3">
      <c r="A29" s="22"/>
    </row>
    <row r="30" spans="1:8" x14ac:dyDescent="0.3">
      <c r="A30" s="22"/>
      <c r="B30" s="27"/>
    </row>
    <row r="31" spans="1:8" x14ac:dyDescent="0.3">
      <c r="A31" s="22"/>
      <c r="B31" s="27"/>
    </row>
    <row r="37" spans="1:2" x14ac:dyDescent="0.3">
      <c r="A37" s="22"/>
      <c r="B37" s="27"/>
    </row>
    <row r="38" spans="1:2" x14ac:dyDescent="0.3">
      <c r="A38" s="22"/>
      <c r="B38" s="27"/>
    </row>
    <row r="39" spans="1:2" x14ac:dyDescent="0.3">
      <c r="A39" s="22"/>
      <c r="B39" s="27"/>
    </row>
    <row r="40" spans="1:2" x14ac:dyDescent="0.3">
      <c r="A40" s="22"/>
      <c r="B40" s="27"/>
    </row>
    <row r="41" spans="1:2" x14ac:dyDescent="0.3">
      <c r="A41" s="22"/>
      <c r="B41" s="27"/>
    </row>
    <row r="42" spans="1:2" x14ac:dyDescent="0.3">
      <c r="A42" s="22"/>
      <c r="B42" s="27"/>
    </row>
    <row r="43" spans="1:2" x14ac:dyDescent="0.3">
      <c r="A43" s="22"/>
      <c r="B43" s="27"/>
    </row>
    <row r="44" spans="1:2" x14ac:dyDescent="0.3">
      <c r="A44" s="22"/>
      <c r="B44" s="27"/>
    </row>
    <row r="45" spans="1:2" x14ac:dyDescent="0.3">
      <c r="A45" s="22"/>
      <c r="B45" s="27"/>
    </row>
    <row r="46" spans="1:2" x14ac:dyDescent="0.3">
      <c r="A46" s="22"/>
      <c r="B46" s="27"/>
    </row>
    <row r="47" spans="1:2" x14ac:dyDescent="0.3">
      <c r="A47" s="22"/>
      <c r="B47" s="27"/>
    </row>
    <row r="48" spans="1:2" x14ac:dyDescent="0.3">
      <c r="A48" s="22"/>
      <c r="B48" s="27"/>
    </row>
    <row r="49" spans="1:2" x14ac:dyDescent="0.3">
      <c r="A49" s="22"/>
      <c r="B49" s="27"/>
    </row>
    <row r="50" spans="1:2" x14ac:dyDescent="0.3">
      <c r="A50" s="22"/>
      <c r="B50" s="27"/>
    </row>
    <row r="51" spans="1:2" x14ac:dyDescent="0.3">
      <c r="A51" s="22"/>
      <c r="B51" s="27"/>
    </row>
    <row r="52" spans="1:2" x14ac:dyDescent="0.3">
      <c r="A52" s="22"/>
      <c r="B52" s="27"/>
    </row>
    <row r="53" spans="1:2" x14ac:dyDescent="0.3">
      <c r="A53" s="22"/>
      <c r="B53" s="27"/>
    </row>
    <row r="54" spans="1:2" x14ac:dyDescent="0.3">
      <c r="A54" s="22"/>
      <c r="B54" s="27"/>
    </row>
    <row r="55" spans="1:2" x14ac:dyDescent="0.3">
      <c r="A55" s="22"/>
      <c r="B55" s="27"/>
    </row>
    <row r="56" spans="1:2" x14ac:dyDescent="0.3">
      <c r="A56" s="22"/>
      <c r="B56" s="27"/>
    </row>
    <row r="57" spans="1:2" x14ac:dyDescent="0.3">
      <c r="A57" s="22"/>
      <c r="B57" s="27"/>
    </row>
    <row r="58" spans="1:2" x14ac:dyDescent="0.3">
      <c r="A58" s="22"/>
      <c r="B58" s="27"/>
    </row>
    <row r="59" spans="1:2" x14ac:dyDescent="0.3">
      <c r="A59" s="22"/>
      <c r="B59" s="27"/>
    </row>
  </sheetData>
  <sheetProtection algorithmName="SHA-512" hashValue="OW1Fcp19y7JRZOjlGRkuNKu4CbnRMBn9U2ZFxmK0QZsUAZ5uCgVcfmdul2YcTA0CJBpT53oXNrWx24AXttHoew==" saltValue="p4JghWzCXqwlaAIfUbTIOQ==" spinCount="100000" sheet="1" objects="1" scenarios="1"/>
  <mergeCells count="36">
    <mergeCell ref="A1:H1"/>
    <mergeCell ref="A2:H2"/>
    <mergeCell ref="A4:B4"/>
    <mergeCell ref="C4:F4"/>
    <mergeCell ref="A5:B5"/>
    <mergeCell ref="C5:F5"/>
    <mergeCell ref="A6:B6"/>
    <mergeCell ref="C6:F6"/>
    <mergeCell ref="A7:B7"/>
    <mergeCell ref="C7:F7"/>
    <mergeCell ref="A8:B8"/>
    <mergeCell ref="C8:F8"/>
    <mergeCell ref="A9:D9"/>
    <mergeCell ref="E9:F9"/>
    <mergeCell ref="A10:D10"/>
    <mergeCell ref="E10:F10"/>
    <mergeCell ref="A11:D11"/>
    <mergeCell ref="E11:F11"/>
    <mergeCell ref="A12:D12"/>
    <mergeCell ref="E12:F12"/>
    <mergeCell ref="A13:D13"/>
    <mergeCell ref="E13:F13"/>
    <mergeCell ref="A14:D14"/>
    <mergeCell ref="E14:F14"/>
    <mergeCell ref="A15:D15"/>
    <mergeCell ref="E15:F15"/>
    <mergeCell ref="A16:B16"/>
    <mergeCell ref="C16:D16"/>
    <mergeCell ref="A17:B17"/>
    <mergeCell ref="C17:D17"/>
    <mergeCell ref="A27:H27"/>
    <mergeCell ref="C19:E19"/>
    <mergeCell ref="C20:E20"/>
    <mergeCell ref="A22:G22"/>
    <mergeCell ref="A25:G25"/>
    <mergeCell ref="A21:H21"/>
  </mergeCells>
  <pageMargins left="0.7" right="0.7" top="0.75" bottom="0.75" header="0.3" footer="0.3"/>
  <pageSetup scale="78" orientation="landscape" horizontalDpi="300" verticalDpi="300" r:id="rId1"/>
  <headerFooter>
    <oddFooter>&amp;CCurriculum for Agricultural Science Education © 2019 ESI – Cengage – Page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3"/>
  <sheetViews>
    <sheetView showGridLines="0" view="pageLayout" zoomScaleNormal="100" workbookViewId="0">
      <selection activeCell="A2" sqref="A2:G2"/>
    </sheetView>
  </sheetViews>
  <sheetFormatPr defaultColWidth="8.6640625" defaultRowHeight="14.4" x14ac:dyDescent="0.3"/>
  <cols>
    <col min="1" max="1" width="14" style="4" customWidth="1"/>
    <col min="2" max="2" width="9.88671875" style="2" customWidth="1"/>
    <col min="3" max="3" width="13.6640625" style="4" customWidth="1"/>
    <col min="4" max="4" width="9.44140625" style="2" customWidth="1"/>
    <col min="5" max="5" width="53.33203125" style="2" customWidth="1"/>
    <col min="6" max="6" width="13.109375" style="2" customWidth="1"/>
    <col min="7" max="7" width="13.44140625" style="2" customWidth="1"/>
    <col min="8" max="250" width="9.109375" style="2" customWidth="1"/>
    <col min="251" max="251" width="8.33203125" style="2" customWidth="1"/>
    <col min="252" max="16384" width="8.6640625" style="2"/>
  </cols>
  <sheetData>
    <row r="1" spans="1:9" ht="128.25" customHeight="1" x14ac:dyDescent="0.3">
      <c r="A1" s="255" t="s">
        <v>63</v>
      </c>
      <c r="B1" s="255"/>
      <c r="C1" s="255"/>
      <c r="D1" s="255"/>
      <c r="E1" s="255"/>
      <c r="F1" s="255"/>
      <c r="G1" s="256"/>
      <c r="I1" s="184"/>
    </row>
    <row r="2" spans="1:9" s="70" customFormat="1" ht="51.75" customHeight="1" x14ac:dyDescent="0.4">
      <c r="A2" s="257" t="s">
        <v>421</v>
      </c>
      <c r="B2" s="258"/>
      <c r="C2" s="258"/>
      <c r="D2" s="258"/>
      <c r="E2" s="258"/>
      <c r="F2" s="258"/>
      <c r="G2" s="258"/>
      <c r="I2" s="17"/>
    </row>
    <row r="3" spans="1:9" s="70" customFormat="1" ht="45" customHeight="1" x14ac:dyDescent="0.35">
      <c r="A3" s="259"/>
      <c r="B3" s="260"/>
      <c r="C3" s="260"/>
      <c r="D3" s="260"/>
      <c r="E3" s="260"/>
      <c r="F3" s="260"/>
      <c r="G3" s="260"/>
      <c r="I3" s="17"/>
    </row>
    <row r="4" spans="1:9" s="185" customFormat="1" ht="26.4" x14ac:dyDescent="0.3">
      <c r="A4" s="110" t="s">
        <v>6</v>
      </c>
      <c r="B4" s="7" t="s">
        <v>7</v>
      </c>
      <c r="C4" s="7" t="s">
        <v>8</v>
      </c>
      <c r="D4" s="7" t="s">
        <v>9</v>
      </c>
      <c r="E4" s="7" t="s">
        <v>10</v>
      </c>
      <c r="F4" s="3" t="s">
        <v>11</v>
      </c>
      <c r="G4" s="3" t="s">
        <v>12</v>
      </c>
    </row>
    <row r="5" spans="1:9" s="185" customFormat="1" ht="13.8" x14ac:dyDescent="0.3">
      <c r="A5" s="145">
        <v>10</v>
      </c>
      <c r="B5" s="146"/>
      <c r="C5" s="145" t="s">
        <v>90</v>
      </c>
      <c r="D5" s="147" t="s">
        <v>13</v>
      </c>
      <c r="E5" s="148" t="s">
        <v>91</v>
      </c>
      <c r="F5" s="149">
        <v>7.3</v>
      </c>
      <c r="G5" s="83">
        <f>B5*F5</f>
        <v>0</v>
      </c>
    </row>
    <row r="6" spans="1:9" s="185" customFormat="1" ht="14.25" customHeight="1" x14ac:dyDescent="0.3">
      <c r="A6" s="145">
        <v>2</v>
      </c>
      <c r="B6" s="146"/>
      <c r="C6" s="150" t="s">
        <v>55</v>
      </c>
      <c r="D6" s="150" t="s">
        <v>27</v>
      </c>
      <c r="E6" s="151" t="s">
        <v>65</v>
      </c>
      <c r="F6" s="149">
        <v>5.95</v>
      </c>
      <c r="G6" s="83">
        <f>B6*F6</f>
        <v>0</v>
      </c>
    </row>
    <row r="7" spans="1:9" s="185" customFormat="1" ht="13.8" x14ac:dyDescent="0.3">
      <c r="A7" s="145">
        <v>2</v>
      </c>
      <c r="B7" s="146"/>
      <c r="C7" s="145" t="s">
        <v>92</v>
      </c>
      <c r="D7" s="147" t="s">
        <v>28</v>
      </c>
      <c r="E7" s="148" t="s">
        <v>93</v>
      </c>
      <c r="F7" s="149">
        <v>9.9499999999999993</v>
      </c>
      <c r="G7" s="83">
        <f>B7*F7</f>
        <v>0</v>
      </c>
    </row>
    <row r="8" spans="1:9" s="185" customFormat="1" ht="13.8" x14ac:dyDescent="0.3">
      <c r="A8" s="145">
        <v>1</v>
      </c>
      <c r="B8" s="146"/>
      <c r="C8" s="152" t="s">
        <v>174</v>
      </c>
      <c r="D8" s="153" t="s">
        <v>94</v>
      </c>
      <c r="E8" s="154" t="s">
        <v>175</v>
      </c>
      <c r="F8" s="83">
        <v>11.03</v>
      </c>
      <c r="G8" s="83">
        <f>B8*F8</f>
        <v>0</v>
      </c>
    </row>
    <row r="9" spans="1:9" s="70" customFormat="1" ht="17.399999999999999" x14ac:dyDescent="0.3">
      <c r="A9" s="261" t="s">
        <v>15</v>
      </c>
      <c r="B9" s="262"/>
      <c r="C9" s="262"/>
      <c r="D9" s="262"/>
      <c r="E9" s="262"/>
      <c r="F9" s="263"/>
      <c r="G9" s="5">
        <f>SUM(G5:G8)</f>
        <v>0</v>
      </c>
      <c r="I9" s="17"/>
    </row>
    <row r="10" spans="1:9" s="70" customFormat="1" x14ac:dyDescent="0.3">
      <c r="A10" s="264"/>
      <c r="B10" s="265"/>
      <c r="C10" s="265"/>
      <c r="D10" s="265"/>
      <c r="E10" s="265"/>
      <c r="F10" s="265"/>
      <c r="G10" s="266"/>
      <c r="I10" s="17"/>
    </row>
    <row r="11" spans="1:9" ht="17.399999999999999" x14ac:dyDescent="0.3">
      <c r="A11" s="249" t="s">
        <v>24</v>
      </c>
      <c r="B11" s="250"/>
      <c r="C11" s="250"/>
      <c r="D11" s="250"/>
      <c r="E11" s="250"/>
      <c r="F11" s="251"/>
      <c r="G11" s="5">
        <f>G9</f>
        <v>0</v>
      </c>
    </row>
    <row r="12" spans="1:9" ht="17.399999999999999" x14ac:dyDescent="0.3">
      <c r="A12" s="252" t="s">
        <v>25</v>
      </c>
      <c r="B12" s="253"/>
      <c r="C12" s="253"/>
      <c r="D12" s="253"/>
      <c r="E12" s="253"/>
      <c r="F12" s="254"/>
      <c r="G12" s="6">
        <f>G11*0.12</f>
        <v>0</v>
      </c>
    </row>
    <row r="13" spans="1:9" ht="17.399999999999999" x14ac:dyDescent="0.3">
      <c r="A13" s="249" t="s">
        <v>26</v>
      </c>
      <c r="B13" s="250"/>
      <c r="C13" s="250"/>
      <c r="D13" s="250"/>
      <c r="E13" s="250"/>
      <c r="F13" s="251"/>
      <c r="G13" s="6">
        <f>SUM(G11:G12)</f>
        <v>0</v>
      </c>
    </row>
  </sheetData>
  <sheetProtection algorithmName="SHA-512" hashValue="b0XupBd5foCuRGk8d6Wjz5DoRnJUpscSwUlWzeJn3B6HX8UDJPgyivrZj2C8zYqP17y1S0CS3e7bmacgbHDfUg==" saltValue="vz1wOtbhSuqaGrZFQX7ccg==" spinCount="100000" sheet="1" objects="1" scenarios="1"/>
  <mergeCells count="8">
    <mergeCell ref="A11:F11"/>
    <mergeCell ref="A12:F12"/>
    <mergeCell ref="A13:F13"/>
    <mergeCell ref="A1:G1"/>
    <mergeCell ref="A2:G2"/>
    <mergeCell ref="A3:G3"/>
    <mergeCell ref="A9:F9"/>
    <mergeCell ref="A10:G10"/>
  </mergeCells>
  <hyperlinks>
    <hyperlink ref="A1" r:id="rId1" display="http://www.lab-aids.com/catalog.php?item=case"/>
    <hyperlink ref="A1:G1" r:id="rId2" display="https://lab-aids.com/high-school-curriculum/curriculum-for-agricultural-science-education-case"/>
  </hyperlinks>
  <pageMargins left="0.7" right="0.7" top="0.75" bottom="0.75" header="0.3" footer="0.3"/>
  <pageSetup scale="71" orientation="portrait" r:id="rId3"/>
  <headerFooter>
    <oddFooter>&amp;CCurriculum for Agricultural Science Education © 2019 ESI – Lab-Aids – Page &amp;P</oddFooter>
  </headerFooter>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50"/>
  <sheetViews>
    <sheetView showGridLines="0" view="pageLayout" zoomScaleNormal="100" workbookViewId="0">
      <selection activeCell="A2" sqref="A2:F2"/>
    </sheetView>
  </sheetViews>
  <sheetFormatPr defaultColWidth="8.6640625" defaultRowHeight="13.8" x14ac:dyDescent="0.25"/>
  <cols>
    <col min="1" max="1" width="14.109375" style="182" customWidth="1"/>
    <col min="2" max="2" width="8.33203125" style="182" customWidth="1"/>
    <col min="3" max="3" width="11" style="70" customWidth="1"/>
    <col min="4" max="4" width="34.44140625" style="70" bestFit="1" customWidth="1"/>
    <col min="5" max="5" width="13.6640625" style="70" customWidth="1"/>
    <col min="6" max="6" width="13.88671875" style="70" customWidth="1"/>
    <col min="7" max="251" width="9.109375" style="70" customWidth="1"/>
    <col min="252" max="252" width="8.33203125" style="70" customWidth="1"/>
    <col min="253" max="16384" width="8.6640625" style="70"/>
  </cols>
  <sheetData>
    <row r="1" spans="1:6" ht="94.5" customHeight="1" x14ac:dyDescent="0.3">
      <c r="A1" s="267"/>
      <c r="B1" s="267"/>
      <c r="C1" s="268"/>
      <c r="D1" s="268"/>
      <c r="E1" s="268"/>
      <c r="F1" s="268"/>
    </row>
    <row r="2" spans="1:6" ht="38.25" customHeight="1" x14ac:dyDescent="0.3">
      <c r="A2" s="271" t="s">
        <v>422</v>
      </c>
      <c r="B2" s="271"/>
      <c r="C2" s="270"/>
      <c r="D2" s="270"/>
      <c r="E2" s="270"/>
      <c r="F2" s="270"/>
    </row>
    <row r="3" spans="1:6" ht="66" customHeight="1" x14ac:dyDescent="0.3">
      <c r="A3" s="269" t="s">
        <v>44</v>
      </c>
      <c r="B3" s="269"/>
      <c r="C3" s="270"/>
      <c r="D3" s="270"/>
      <c r="E3" s="270"/>
      <c r="F3" s="270"/>
    </row>
    <row r="4" spans="1:6" s="71" customFormat="1" ht="38.25" customHeight="1" x14ac:dyDescent="0.25">
      <c r="A4" s="9" t="s">
        <v>6</v>
      </c>
      <c r="B4" s="9" t="s">
        <v>7</v>
      </c>
      <c r="C4" s="3" t="s">
        <v>8</v>
      </c>
      <c r="D4" s="3" t="s">
        <v>10</v>
      </c>
      <c r="E4" s="3" t="s">
        <v>57</v>
      </c>
      <c r="F4" s="3" t="s">
        <v>59</v>
      </c>
    </row>
    <row r="5" spans="1:6" s="71" customFormat="1" x14ac:dyDescent="0.25">
      <c r="A5" s="74">
        <v>10</v>
      </c>
      <c r="B5" s="158"/>
      <c r="C5" s="74" t="s">
        <v>124</v>
      </c>
      <c r="D5" s="75" t="s">
        <v>185</v>
      </c>
      <c r="E5" s="68">
        <v>219</v>
      </c>
      <c r="F5" s="68">
        <f t="shared" ref="F5:F30" si="0">SUM(B5*E5)</f>
        <v>0</v>
      </c>
    </row>
    <row r="6" spans="1:6" s="71" customFormat="1" ht="14.25" customHeight="1" x14ac:dyDescent="0.25">
      <c r="A6" s="74">
        <v>10</v>
      </c>
      <c r="B6" s="158"/>
      <c r="C6" s="74" t="s">
        <v>62</v>
      </c>
      <c r="D6" s="75" t="s">
        <v>308</v>
      </c>
      <c r="E6" s="68">
        <v>329</v>
      </c>
      <c r="F6" s="68">
        <f t="shared" si="0"/>
        <v>0</v>
      </c>
    </row>
    <row r="7" spans="1:6" s="71" customFormat="1" x14ac:dyDescent="0.25">
      <c r="A7" s="74">
        <v>1</v>
      </c>
      <c r="B7" s="158"/>
      <c r="C7" s="74" t="s">
        <v>196</v>
      </c>
      <c r="D7" s="75" t="s">
        <v>310</v>
      </c>
      <c r="E7" s="68">
        <v>249</v>
      </c>
      <c r="F7" s="68">
        <f t="shared" si="0"/>
        <v>0</v>
      </c>
    </row>
    <row r="8" spans="1:6" s="71" customFormat="1" ht="26.4" x14ac:dyDescent="0.25">
      <c r="A8" s="74">
        <v>3</v>
      </c>
      <c r="B8" s="158"/>
      <c r="C8" s="74" t="s">
        <v>127</v>
      </c>
      <c r="D8" s="75" t="s">
        <v>269</v>
      </c>
      <c r="E8" s="68">
        <v>29</v>
      </c>
      <c r="F8" s="68">
        <f t="shared" si="0"/>
        <v>0</v>
      </c>
    </row>
    <row r="9" spans="1:6" s="71" customFormat="1" ht="15" customHeight="1" x14ac:dyDescent="0.25">
      <c r="A9" s="74">
        <v>1</v>
      </c>
      <c r="B9" s="158"/>
      <c r="C9" s="74" t="s">
        <v>85</v>
      </c>
      <c r="D9" s="75" t="s">
        <v>86</v>
      </c>
      <c r="E9" s="68">
        <v>18</v>
      </c>
      <c r="F9" s="68">
        <f t="shared" si="0"/>
        <v>0</v>
      </c>
    </row>
    <row r="10" spans="1:6" s="71" customFormat="1" x14ac:dyDescent="0.25">
      <c r="A10" s="79">
        <v>10</v>
      </c>
      <c r="B10" s="158"/>
      <c r="C10" s="74" t="s">
        <v>194</v>
      </c>
      <c r="D10" s="75" t="s">
        <v>195</v>
      </c>
      <c r="E10" s="68">
        <v>99</v>
      </c>
      <c r="F10" s="68">
        <f t="shared" si="0"/>
        <v>0</v>
      </c>
    </row>
    <row r="11" spans="1:6" s="71" customFormat="1" x14ac:dyDescent="0.25">
      <c r="A11" s="74">
        <v>5</v>
      </c>
      <c r="B11" s="158"/>
      <c r="C11" s="76" t="s">
        <v>96</v>
      </c>
      <c r="D11" s="75" t="s">
        <v>95</v>
      </c>
      <c r="E11" s="68">
        <v>119</v>
      </c>
      <c r="F11" s="68">
        <f t="shared" si="0"/>
        <v>0</v>
      </c>
    </row>
    <row r="12" spans="1:6" s="71" customFormat="1" x14ac:dyDescent="0.25">
      <c r="A12" s="74">
        <v>5</v>
      </c>
      <c r="B12" s="158"/>
      <c r="C12" s="74" t="s">
        <v>273</v>
      </c>
      <c r="D12" s="75" t="s">
        <v>309</v>
      </c>
      <c r="E12" s="68">
        <v>224</v>
      </c>
      <c r="F12" s="68">
        <f t="shared" si="0"/>
        <v>0</v>
      </c>
    </row>
    <row r="13" spans="1:6" s="71" customFormat="1" ht="15" customHeight="1" x14ac:dyDescent="0.25">
      <c r="A13" s="74">
        <v>10</v>
      </c>
      <c r="B13" s="85"/>
      <c r="C13" s="40" t="s">
        <v>191</v>
      </c>
      <c r="D13" s="67" t="s">
        <v>192</v>
      </c>
      <c r="E13" s="111">
        <v>109</v>
      </c>
      <c r="F13" s="68">
        <f t="shared" si="0"/>
        <v>0</v>
      </c>
    </row>
    <row r="14" spans="1:6" s="71" customFormat="1" x14ac:dyDescent="0.25">
      <c r="A14" s="74">
        <v>10</v>
      </c>
      <c r="B14" s="85"/>
      <c r="C14" s="40" t="s">
        <v>51</v>
      </c>
      <c r="D14" s="67" t="s">
        <v>29</v>
      </c>
      <c r="E14" s="111">
        <v>29</v>
      </c>
      <c r="F14" s="68">
        <f t="shared" si="0"/>
        <v>0</v>
      </c>
    </row>
    <row r="15" spans="1:6" s="71" customFormat="1" x14ac:dyDescent="0.25">
      <c r="A15" s="74">
        <v>10</v>
      </c>
      <c r="B15" s="158"/>
      <c r="C15" s="74" t="s">
        <v>50</v>
      </c>
      <c r="D15" s="75" t="s">
        <v>81</v>
      </c>
      <c r="E15" s="68">
        <v>99</v>
      </c>
      <c r="F15" s="68">
        <f t="shared" si="0"/>
        <v>0</v>
      </c>
    </row>
    <row r="16" spans="1:6" s="71" customFormat="1" ht="26.4" x14ac:dyDescent="0.25">
      <c r="A16" s="74">
        <v>10</v>
      </c>
      <c r="B16" s="85"/>
      <c r="C16" s="40" t="s">
        <v>193</v>
      </c>
      <c r="D16" s="67" t="s">
        <v>272</v>
      </c>
      <c r="E16" s="111">
        <v>112</v>
      </c>
      <c r="F16" s="68">
        <f t="shared" si="0"/>
        <v>0</v>
      </c>
    </row>
    <row r="17" spans="1:6" x14ac:dyDescent="0.25">
      <c r="A17" s="74">
        <v>5</v>
      </c>
      <c r="B17" s="158"/>
      <c r="C17" s="74" t="s">
        <v>197</v>
      </c>
      <c r="D17" s="75" t="s">
        <v>311</v>
      </c>
      <c r="E17" s="68">
        <v>199</v>
      </c>
      <c r="F17" s="68">
        <f t="shared" si="0"/>
        <v>0</v>
      </c>
    </row>
    <row r="18" spans="1:6" x14ac:dyDescent="0.25">
      <c r="A18" s="74">
        <v>1</v>
      </c>
      <c r="B18" s="158"/>
      <c r="C18" s="74" t="s">
        <v>198</v>
      </c>
      <c r="D18" s="75" t="s">
        <v>314</v>
      </c>
      <c r="E18" s="68">
        <v>18</v>
      </c>
      <c r="F18" s="68">
        <f t="shared" si="0"/>
        <v>0</v>
      </c>
    </row>
    <row r="19" spans="1:6" x14ac:dyDescent="0.25">
      <c r="A19" s="74">
        <v>1</v>
      </c>
      <c r="B19" s="158"/>
      <c r="C19" s="74" t="s">
        <v>199</v>
      </c>
      <c r="D19" s="75" t="s">
        <v>315</v>
      </c>
      <c r="E19" s="68">
        <v>18</v>
      </c>
      <c r="F19" s="68">
        <f t="shared" si="0"/>
        <v>0</v>
      </c>
    </row>
    <row r="20" spans="1:6" ht="26.4" x14ac:dyDescent="0.25">
      <c r="A20" s="74">
        <v>10</v>
      </c>
      <c r="B20" s="158"/>
      <c r="C20" s="74" t="s">
        <v>200</v>
      </c>
      <c r="D20" s="75" t="s">
        <v>316</v>
      </c>
      <c r="E20" s="68">
        <v>199</v>
      </c>
      <c r="F20" s="68">
        <f t="shared" si="0"/>
        <v>0</v>
      </c>
    </row>
    <row r="21" spans="1:6" x14ac:dyDescent="0.25">
      <c r="A21" s="74">
        <v>1</v>
      </c>
      <c r="B21" s="158"/>
      <c r="C21" s="74" t="s">
        <v>201</v>
      </c>
      <c r="D21" s="75" t="s">
        <v>312</v>
      </c>
      <c r="E21" s="68">
        <v>18</v>
      </c>
      <c r="F21" s="68">
        <f t="shared" si="0"/>
        <v>0</v>
      </c>
    </row>
    <row r="22" spans="1:6" x14ac:dyDescent="0.25">
      <c r="A22" s="74">
        <v>1</v>
      </c>
      <c r="B22" s="158"/>
      <c r="C22" s="74" t="s">
        <v>202</v>
      </c>
      <c r="D22" s="75" t="s">
        <v>313</v>
      </c>
      <c r="E22" s="68">
        <v>18</v>
      </c>
      <c r="F22" s="68">
        <f t="shared" si="0"/>
        <v>0</v>
      </c>
    </row>
    <row r="23" spans="1:6" x14ac:dyDescent="0.25">
      <c r="A23" s="74" t="s">
        <v>178</v>
      </c>
      <c r="B23" s="85"/>
      <c r="C23" s="40" t="s">
        <v>179</v>
      </c>
      <c r="D23" s="67" t="s">
        <v>307</v>
      </c>
      <c r="E23" s="111">
        <v>269</v>
      </c>
      <c r="F23" s="68">
        <f t="shared" si="0"/>
        <v>0</v>
      </c>
    </row>
    <row r="24" spans="1:6" x14ac:dyDescent="0.25">
      <c r="A24" s="74" t="s">
        <v>178</v>
      </c>
      <c r="B24" s="85"/>
      <c r="C24" s="40" t="s">
        <v>180</v>
      </c>
      <c r="D24" s="67" t="s">
        <v>181</v>
      </c>
      <c r="E24" s="111">
        <v>119</v>
      </c>
      <c r="F24" s="68">
        <f t="shared" si="0"/>
        <v>0</v>
      </c>
    </row>
    <row r="25" spans="1:6" x14ac:dyDescent="0.25">
      <c r="A25" s="74" t="s">
        <v>182</v>
      </c>
      <c r="B25" s="85"/>
      <c r="C25" s="40" t="s">
        <v>183</v>
      </c>
      <c r="D25" s="112" t="s">
        <v>184</v>
      </c>
      <c r="E25" s="111">
        <v>19</v>
      </c>
      <c r="F25" s="68">
        <f t="shared" si="0"/>
        <v>0</v>
      </c>
    </row>
    <row r="26" spans="1:6" x14ac:dyDescent="0.25">
      <c r="A26" s="74" t="s">
        <v>178</v>
      </c>
      <c r="B26" s="85"/>
      <c r="C26" s="40" t="s">
        <v>187</v>
      </c>
      <c r="D26" s="67" t="s">
        <v>188</v>
      </c>
      <c r="E26" s="111">
        <v>59</v>
      </c>
      <c r="F26" s="68">
        <f t="shared" si="0"/>
        <v>0</v>
      </c>
    </row>
    <row r="27" spans="1:6" x14ac:dyDescent="0.25">
      <c r="A27" s="113" t="s">
        <v>178</v>
      </c>
      <c r="B27" s="114"/>
      <c r="C27" s="115" t="s">
        <v>189</v>
      </c>
      <c r="D27" s="103" t="s">
        <v>190</v>
      </c>
      <c r="E27" s="111">
        <v>299</v>
      </c>
      <c r="F27" s="68">
        <f t="shared" si="0"/>
        <v>0</v>
      </c>
    </row>
    <row r="28" spans="1:6" x14ac:dyDescent="0.25">
      <c r="A28" s="76" t="s">
        <v>186</v>
      </c>
      <c r="B28" s="159"/>
      <c r="C28" s="76" t="s">
        <v>128</v>
      </c>
      <c r="D28" s="73" t="s">
        <v>64</v>
      </c>
      <c r="E28" s="68">
        <v>129</v>
      </c>
      <c r="F28" s="68">
        <f t="shared" si="0"/>
        <v>0</v>
      </c>
    </row>
    <row r="29" spans="1:6" x14ac:dyDescent="0.25">
      <c r="A29" s="79" t="s">
        <v>186</v>
      </c>
      <c r="B29" s="158"/>
      <c r="C29" s="79" t="s">
        <v>52</v>
      </c>
      <c r="D29" s="78" t="s">
        <v>53</v>
      </c>
      <c r="E29" s="68">
        <v>5</v>
      </c>
      <c r="F29" s="68">
        <f t="shared" si="0"/>
        <v>0</v>
      </c>
    </row>
    <row r="30" spans="1:6" x14ac:dyDescent="0.25">
      <c r="A30" s="79" t="s">
        <v>186</v>
      </c>
      <c r="B30" s="165"/>
      <c r="C30" s="79" t="s">
        <v>70</v>
      </c>
      <c r="D30" s="78" t="s">
        <v>71</v>
      </c>
      <c r="E30" s="68">
        <v>79</v>
      </c>
      <c r="F30" s="68">
        <f t="shared" si="0"/>
        <v>0</v>
      </c>
    </row>
    <row r="31" spans="1:6" x14ac:dyDescent="0.25">
      <c r="A31" s="70"/>
      <c r="B31" s="70"/>
    </row>
    <row r="32" spans="1:6" ht="15" customHeight="1" x14ac:dyDescent="0.3">
      <c r="A32" s="189" t="s">
        <v>452</v>
      </c>
      <c r="B32" s="190"/>
      <c r="C32" s="190"/>
      <c r="D32" s="190"/>
      <c r="E32" s="334"/>
    </row>
    <row r="33" spans="1:6" x14ac:dyDescent="0.25">
      <c r="A33" s="16"/>
      <c r="B33" s="16"/>
      <c r="C33" s="16"/>
      <c r="D33" s="8"/>
      <c r="E33" s="21"/>
    </row>
    <row r="34" spans="1:6" ht="16.8" x14ac:dyDescent="0.3">
      <c r="A34" s="274" t="s">
        <v>15</v>
      </c>
      <c r="B34" s="275"/>
      <c r="C34" s="275"/>
      <c r="D34" s="275"/>
      <c r="E34" s="276"/>
      <c r="F34" s="29">
        <f>SUM(F5:F30)</f>
        <v>0</v>
      </c>
    </row>
    <row r="35" spans="1:6" ht="17.399999999999999" x14ac:dyDescent="0.3">
      <c r="A35" s="249" t="s">
        <v>60</v>
      </c>
      <c r="B35" s="265"/>
      <c r="C35" s="265"/>
      <c r="D35" s="265"/>
      <c r="E35" s="266"/>
      <c r="F35" s="30">
        <f>(F34*0.03)</f>
        <v>0</v>
      </c>
    </row>
    <row r="36" spans="1:6" ht="17.399999999999999" x14ac:dyDescent="0.3">
      <c r="A36" s="252" t="s">
        <v>25</v>
      </c>
      <c r="B36" s="277"/>
      <c r="C36" s="277"/>
      <c r="D36" s="277"/>
      <c r="E36" s="278"/>
      <c r="F36" s="31">
        <f>F34*0.02</f>
        <v>0</v>
      </c>
    </row>
    <row r="37" spans="1:6" ht="17.399999999999999" x14ac:dyDescent="0.3">
      <c r="A37" s="249" t="s">
        <v>26</v>
      </c>
      <c r="B37" s="277"/>
      <c r="C37" s="277"/>
      <c r="D37" s="277"/>
      <c r="E37" s="278"/>
      <c r="F37" s="31">
        <f>F34-F35+F36</f>
        <v>0</v>
      </c>
    </row>
    <row r="38" spans="1:6" ht="17.399999999999999" x14ac:dyDescent="0.3">
      <c r="A38" s="271" t="s">
        <v>265</v>
      </c>
      <c r="B38" s="271"/>
      <c r="C38" s="271"/>
      <c r="D38" s="271"/>
      <c r="E38" s="271"/>
      <c r="F38" s="271"/>
    </row>
    <row r="39" spans="1:6" ht="17.399999999999999" x14ac:dyDescent="0.3">
      <c r="A39" s="272" t="s">
        <v>61</v>
      </c>
      <c r="B39" s="273"/>
      <c r="C39" s="273"/>
      <c r="D39" s="273"/>
      <c r="E39" s="273"/>
      <c r="F39" s="273"/>
    </row>
    <row r="40" spans="1:6" x14ac:dyDescent="0.25">
      <c r="A40" s="70"/>
      <c r="B40" s="70"/>
    </row>
    <row r="41" spans="1:6" x14ac:dyDescent="0.25">
      <c r="A41" s="70"/>
      <c r="B41" s="70"/>
    </row>
    <row r="42" spans="1:6" x14ac:dyDescent="0.25">
      <c r="A42" s="70"/>
      <c r="B42" s="70"/>
    </row>
    <row r="43" spans="1:6" x14ac:dyDescent="0.25">
      <c r="A43" s="70"/>
      <c r="B43" s="70"/>
    </row>
    <row r="44" spans="1:6" x14ac:dyDescent="0.25">
      <c r="A44" s="70"/>
      <c r="B44" s="70"/>
    </row>
    <row r="45" spans="1:6" x14ac:dyDescent="0.25">
      <c r="A45" s="70"/>
      <c r="B45" s="70"/>
    </row>
    <row r="46" spans="1:6" x14ac:dyDescent="0.25">
      <c r="A46" s="70"/>
      <c r="B46" s="70"/>
    </row>
    <row r="47" spans="1:6" x14ac:dyDescent="0.25">
      <c r="A47" s="70"/>
      <c r="B47" s="70"/>
    </row>
    <row r="48" spans="1:6" x14ac:dyDescent="0.25">
      <c r="A48" s="70"/>
      <c r="B48" s="70"/>
    </row>
    <row r="49" spans="1:2" x14ac:dyDescent="0.25">
      <c r="A49" s="70"/>
      <c r="B49" s="70"/>
    </row>
    <row r="50" spans="1:2" x14ac:dyDescent="0.25">
      <c r="A50" s="70"/>
      <c r="B50" s="70"/>
    </row>
  </sheetData>
  <sheetProtection algorithmName="SHA-512" hashValue="C4vcuKi/JbaOm5KfIzQimXCMH8JikCkal+NwkYEp0MCkSCCUzuAkyMbAP/5o2kYHuzNE3PRrkD2MhWxz9ca1WA==" saltValue="Yg/uv+DCzzFofIgJ/zKtsQ==" spinCount="100000" sheet="1" objects="1" scenarios="1"/>
  <mergeCells count="9">
    <mergeCell ref="A1:F1"/>
    <mergeCell ref="A3:F3"/>
    <mergeCell ref="A2:F2"/>
    <mergeCell ref="A39:F39"/>
    <mergeCell ref="A34:E34"/>
    <mergeCell ref="A35:E35"/>
    <mergeCell ref="A36:E36"/>
    <mergeCell ref="A37:E37"/>
    <mergeCell ref="A38:F38"/>
  </mergeCells>
  <hyperlinks>
    <hyperlink ref="A39" r:id="rId1" display="CASE Store"/>
    <hyperlink ref="A39:F39" r:id="rId2" display="CASE Store."/>
  </hyperlinks>
  <printOptions horizontalCentered="1" verticalCentered="1"/>
  <pageMargins left="0.7" right="0.7" top="0.5" bottom="0.36" header="0.3" footer="0.3"/>
  <pageSetup scale="92" orientation="portrait" r:id="rId3"/>
  <headerFooter>
    <oddFooter>&amp;CCurriculum for Agricultural Science Education © 2019 ESI – Vernier – Page &amp;P</oddFooter>
  </headerFooter>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99"/>
  <sheetViews>
    <sheetView showGridLines="0" showRuler="0" view="pageLayout" zoomScaleNormal="100" workbookViewId="0">
      <selection activeCell="A4" sqref="A4:G4"/>
    </sheetView>
  </sheetViews>
  <sheetFormatPr defaultColWidth="9.109375" defaultRowHeight="14.4" x14ac:dyDescent="0.3"/>
  <cols>
    <col min="1" max="1" width="13.33203125" style="2" customWidth="1"/>
    <col min="2" max="2" width="10.109375" style="2" customWidth="1"/>
    <col min="3" max="3" width="11.88671875" style="2" customWidth="1"/>
    <col min="4" max="4" width="9.109375" style="2"/>
    <col min="5" max="5" width="50.109375" style="2" customWidth="1"/>
    <col min="6" max="6" width="17.77734375" style="2" customWidth="1"/>
    <col min="7" max="7" width="20.33203125" style="2" customWidth="1"/>
    <col min="8" max="10" width="0" style="2" hidden="1" customWidth="1"/>
    <col min="11" max="16384" width="9.109375" style="2"/>
  </cols>
  <sheetData>
    <row r="1" spans="1:7" ht="76.5" customHeight="1" x14ac:dyDescent="0.3">
      <c r="A1" s="267"/>
      <c r="B1" s="268"/>
      <c r="C1" s="268"/>
      <c r="D1" s="268"/>
      <c r="E1" s="268"/>
      <c r="F1" s="268"/>
      <c r="G1" s="268"/>
    </row>
    <row r="2" spans="1:7" ht="56.25" customHeight="1" x14ac:dyDescent="0.4">
      <c r="A2" s="302" t="s">
        <v>324</v>
      </c>
      <c r="B2" s="302"/>
      <c r="C2" s="302"/>
      <c r="D2" s="302"/>
      <c r="E2" s="302"/>
      <c r="F2" s="302"/>
      <c r="G2" s="303"/>
    </row>
    <row r="3" spans="1:7" ht="26.25" customHeight="1" x14ac:dyDescent="0.4">
      <c r="A3" s="302" t="s">
        <v>271</v>
      </c>
      <c r="B3" s="302"/>
      <c r="C3" s="302"/>
      <c r="D3" s="302"/>
      <c r="E3" s="302"/>
      <c r="F3" s="302"/>
      <c r="G3" s="304"/>
    </row>
    <row r="4" spans="1:7" ht="22.8" x14ac:dyDescent="0.4">
      <c r="A4" s="305" t="s">
        <v>424</v>
      </c>
      <c r="B4" s="306"/>
      <c r="C4" s="306"/>
      <c r="D4" s="306"/>
      <c r="E4" s="306"/>
      <c r="F4" s="306"/>
      <c r="G4" s="306"/>
    </row>
    <row r="5" spans="1:7" ht="22.8" x14ac:dyDescent="0.4">
      <c r="A5" s="305" t="s">
        <v>87</v>
      </c>
      <c r="B5" s="305"/>
      <c r="C5" s="305"/>
      <c r="D5" s="305"/>
      <c r="E5" s="305"/>
      <c r="F5" s="305"/>
      <c r="G5" s="305"/>
    </row>
    <row r="6" spans="1:7" ht="45.75" customHeight="1" x14ac:dyDescent="0.4">
      <c r="A6" s="305" t="s">
        <v>79</v>
      </c>
      <c r="B6" s="305"/>
      <c r="C6" s="305"/>
      <c r="D6" s="305"/>
      <c r="E6" s="305"/>
      <c r="F6" s="305"/>
      <c r="G6" s="305"/>
    </row>
    <row r="7" spans="1:7" ht="26.25" customHeight="1" x14ac:dyDescent="0.4">
      <c r="A7" s="307" t="s">
        <v>45</v>
      </c>
      <c r="B7" s="308"/>
      <c r="C7" s="308"/>
      <c r="D7" s="308"/>
      <c r="E7" s="308"/>
      <c r="F7" s="309"/>
      <c r="G7" s="13"/>
    </row>
    <row r="8" spans="1:7" ht="16.5" customHeight="1" x14ac:dyDescent="0.4">
      <c r="A8" s="241" t="s">
        <v>34</v>
      </c>
      <c r="B8" s="242"/>
      <c r="C8" s="227"/>
      <c r="D8" s="245"/>
      <c r="E8" s="245"/>
      <c r="F8" s="245"/>
      <c r="G8" s="13"/>
    </row>
    <row r="9" spans="1:7" ht="16.5" customHeight="1" x14ac:dyDescent="0.4">
      <c r="A9" s="241" t="s">
        <v>35</v>
      </c>
      <c r="B9" s="242"/>
      <c r="C9" s="227"/>
      <c r="D9" s="245"/>
      <c r="E9" s="245"/>
      <c r="F9" s="245"/>
      <c r="G9" s="13"/>
    </row>
    <row r="10" spans="1:7" ht="16.5" customHeight="1" x14ac:dyDescent="0.4">
      <c r="A10" s="241" t="s">
        <v>42</v>
      </c>
      <c r="B10" s="242"/>
      <c r="C10" s="243"/>
      <c r="D10" s="244"/>
      <c r="E10" s="244"/>
      <c r="F10" s="244"/>
      <c r="G10" s="13"/>
    </row>
    <row r="11" spans="1:7" ht="17.25" customHeight="1" x14ac:dyDescent="0.4">
      <c r="A11" s="241" t="s">
        <v>66</v>
      </c>
      <c r="B11" s="242"/>
      <c r="C11" s="227"/>
      <c r="D11" s="245"/>
      <c r="E11" s="245"/>
      <c r="F11" s="245"/>
      <c r="G11" s="13"/>
    </row>
    <row r="12" spans="1:7" ht="17.25" customHeight="1" x14ac:dyDescent="0.4">
      <c r="A12" s="237" t="s">
        <v>36</v>
      </c>
      <c r="B12" s="238"/>
      <c r="C12" s="238"/>
      <c r="D12" s="239"/>
      <c r="E12" s="237" t="s">
        <v>37</v>
      </c>
      <c r="F12" s="240"/>
      <c r="G12" s="13"/>
    </row>
    <row r="13" spans="1:7" ht="17.25" customHeight="1" x14ac:dyDescent="0.4">
      <c r="A13" s="233"/>
      <c r="B13" s="234"/>
      <c r="C13" s="234"/>
      <c r="D13" s="235"/>
      <c r="E13" s="236"/>
      <c r="F13" s="235"/>
      <c r="G13" s="13"/>
    </row>
    <row r="14" spans="1:7" ht="16.5" customHeight="1" x14ac:dyDescent="0.4">
      <c r="A14" s="223" t="s">
        <v>43</v>
      </c>
      <c r="B14" s="224"/>
      <c r="C14" s="224"/>
      <c r="D14" s="225"/>
      <c r="E14" s="223" t="s">
        <v>38</v>
      </c>
      <c r="F14" s="226"/>
      <c r="G14" s="13"/>
    </row>
    <row r="15" spans="1:7" ht="17.25" customHeight="1" x14ac:dyDescent="0.4">
      <c r="A15" s="233"/>
      <c r="B15" s="234"/>
      <c r="C15" s="234"/>
      <c r="D15" s="235"/>
      <c r="E15" s="236"/>
      <c r="F15" s="235"/>
      <c r="G15" s="13"/>
    </row>
    <row r="16" spans="1:7" ht="18.75" customHeight="1" x14ac:dyDescent="0.4">
      <c r="A16" s="223" t="s">
        <v>38</v>
      </c>
      <c r="B16" s="224"/>
      <c r="C16" s="224"/>
      <c r="D16" s="225"/>
      <c r="E16" s="223" t="s">
        <v>38</v>
      </c>
      <c r="F16" s="226"/>
      <c r="G16" s="13"/>
    </row>
    <row r="17" spans="1:10" ht="17.25" customHeight="1" x14ac:dyDescent="0.4">
      <c r="A17" s="233"/>
      <c r="B17" s="234"/>
      <c r="C17" s="234"/>
      <c r="D17" s="235"/>
      <c r="E17" s="236"/>
      <c r="F17" s="235"/>
      <c r="G17" s="13"/>
    </row>
    <row r="18" spans="1:10" ht="17.25" customHeight="1" x14ac:dyDescent="0.4">
      <c r="A18" s="223" t="s">
        <v>39</v>
      </c>
      <c r="B18" s="224"/>
      <c r="C18" s="224"/>
      <c r="D18" s="225"/>
      <c r="E18" s="223" t="s">
        <v>39</v>
      </c>
      <c r="F18" s="226"/>
      <c r="G18" s="13"/>
    </row>
    <row r="19" spans="1:10" ht="16.5" customHeight="1" x14ac:dyDescent="0.4">
      <c r="A19" s="227"/>
      <c r="B19" s="228"/>
      <c r="C19" s="229"/>
      <c r="D19" s="230"/>
      <c r="E19" s="120"/>
      <c r="F19" s="122"/>
      <c r="G19" s="13"/>
    </row>
    <row r="20" spans="1:10" ht="18" customHeight="1" x14ac:dyDescent="0.4">
      <c r="A20" s="231" t="s">
        <v>40</v>
      </c>
      <c r="B20" s="232"/>
      <c r="C20" s="223" t="s">
        <v>41</v>
      </c>
      <c r="D20" s="225"/>
      <c r="E20" s="121" t="s">
        <v>40</v>
      </c>
      <c r="F20" s="121" t="s">
        <v>41</v>
      </c>
      <c r="G20" s="13"/>
    </row>
    <row r="21" spans="1:10" ht="24.6" x14ac:dyDescent="0.4">
      <c r="A21" s="18"/>
      <c r="B21" s="123"/>
      <c r="C21" s="20"/>
      <c r="D21" s="123"/>
      <c r="E21" s="18"/>
      <c r="F21" s="18"/>
      <c r="G21" s="13"/>
    </row>
    <row r="22" spans="1:10" ht="30" x14ac:dyDescent="0.5">
      <c r="A22" s="297" t="s">
        <v>5</v>
      </c>
      <c r="B22" s="297"/>
      <c r="C22" s="297"/>
      <c r="D22" s="297"/>
      <c r="E22" s="297"/>
      <c r="F22" s="297"/>
      <c r="G22" s="291"/>
    </row>
    <row r="23" spans="1:10" ht="26.4" x14ac:dyDescent="0.3">
      <c r="A23" s="9" t="s">
        <v>6</v>
      </c>
      <c r="B23" s="3" t="s">
        <v>7</v>
      </c>
      <c r="C23" s="3" t="s">
        <v>8</v>
      </c>
      <c r="D23" s="3" t="s">
        <v>9</v>
      </c>
      <c r="E23" s="3" t="s">
        <v>10</v>
      </c>
      <c r="F23" s="3" t="s">
        <v>11</v>
      </c>
      <c r="G23" s="3" t="s">
        <v>12</v>
      </c>
    </row>
    <row r="24" spans="1:10" x14ac:dyDescent="0.3">
      <c r="A24" s="91">
        <v>5</v>
      </c>
      <c r="B24" s="161"/>
      <c r="C24" s="186" t="str">
        <f>HYPERLINK(I24,J24)</f>
        <v>470003-234</v>
      </c>
      <c r="D24" s="74" t="s">
        <v>13</v>
      </c>
      <c r="E24" s="10" t="s">
        <v>133</v>
      </c>
      <c r="F24" s="326">
        <v>369.95</v>
      </c>
      <c r="G24" s="68">
        <f>B24*F24</f>
        <v>0</v>
      </c>
      <c r="H24" s="2" t="s">
        <v>367</v>
      </c>
      <c r="I24" s="2" t="s">
        <v>368</v>
      </c>
      <c r="J24" s="92" t="s">
        <v>326</v>
      </c>
    </row>
    <row r="25" spans="1:10" x14ac:dyDescent="0.3">
      <c r="A25" s="91">
        <v>20</v>
      </c>
      <c r="B25" s="161"/>
      <c r="C25" s="186" t="str">
        <f t="shared" ref="C25:C33" si="0">HYPERLINK(I25,J25)</f>
        <v>470148-648</v>
      </c>
      <c r="D25" s="76" t="s">
        <v>13</v>
      </c>
      <c r="E25" s="73" t="s">
        <v>14</v>
      </c>
      <c r="F25" s="326">
        <v>19.940000000000001</v>
      </c>
      <c r="G25" s="68">
        <f>B25*F25</f>
        <v>0</v>
      </c>
      <c r="H25" s="2" t="s">
        <v>367</v>
      </c>
      <c r="I25" s="2" t="s">
        <v>369</v>
      </c>
      <c r="J25" s="92" t="s">
        <v>327</v>
      </c>
    </row>
    <row r="26" spans="1:10" ht="15" customHeight="1" x14ac:dyDescent="0.3">
      <c r="A26" s="91">
        <v>5</v>
      </c>
      <c r="B26" s="161"/>
      <c r="C26" s="186" t="str">
        <f t="shared" si="0"/>
        <v>470015-810</v>
      </c>
      <c r="D26" s="74" t="s">
        <v>13</v>
      </c>
      <c r="E26" s="10" t="s">
        <v>109</v>
      </c>
      <c r="F26" s="326">
        <v>519.95000000000005</v>
      </c>
      <c r="G26" s="68">
        <f t="shared" ref="G26:G30" si="1">B26*F26</f>
        <v>0</v>
      </c>
      <c r="H26" s="2" t="s">
        <v>367</v>
      </c>
      <c r="I26" s="2" t="s">
        <v>370</v>
      </c>
      <c r="J26" s="93" t="s">
        <v>328</v>
      </c>
    </row>
    <row r="27" spans="1:10" x14ac:dyDescent="0.3">
      <c r="A27" s="94">
        <v>10</v>
      </c>
      <c r="B27" s="164"/>
      <c r="C27" s="186" t="str">
        <f t="shared" si="0"/>
        <v>470019-496</v>
      </c>
      <c r="D27" s="79" t="s">
        <v>13</v>
      </c>
      <c r="E27" s="64" t="s">
        <v>145</v>
      </c>
      <c r="F27" s="326">
        <v>25.05</v>
      </c>
      <c r="G27" s="68">
        <f t="shared" si="1"/>
        <v>0</v>
      </c>
      <c r="H27" s="2" t="s">
        <v>367</v>
      </c>
      <c r="I27" s="2" t="s">
        <v>371</v>
      </c>
      <c r="J27" s="95" t="s">
        <v>329</v>
      </c>
    </row>
    <row r="28" spans="1:10" x14ac:dyDescent="0.3">
      <c r="A28" s="94">
        <v>10</v>
      </c>
      <c r="B28" s="164"/>
      <c r="C28" s="186" t="str">
        <f t="shared" si="0"/>
        <v>470157-270</v>
      </c>
      <c r="D28" s="79" t="s">
        <v>13</v>
      </c>
      <c r="E28" s="64" t="s">
        <v>146</v>
      </c>
      <c r="F28" s="326">
        <v>9.15</v>
      </c>
      <c r="G28" s="68">
        <f t="shared" si="1"/>
        <v>0</v>
      </c>
      <c r="H28" s="2" t="s">
        <v>367</v>
      </c>
      <c r="I28" s="2" t="s">
        <v>372</v>
      </c>
      <c r="J28" s="95" t="s">
        <v>123</v>
      </c>
    </row>
    <row r="29" spans="1:10" x14ac:dyDescent="0.3">
      <c r="A29" s="94">
        <v>10</v>
      </c>
      <c r="B29" s="164"/>
      <c r="C29" s="186" t="str">
        <f t="shared" si="0"/>
        <v>470019-518</v>
      </c>
      <c r="D29" s="79" t="s">
        <v>13</v>
      </c>
      <c r="E29" s="64" t="s">
        <v>147</v>
      </c>
      <c r="F29" s="326">
        <v>17.399999999999999</v>
      </c>
      <c r="G29" s="68">
        <f t="shared" si="1"/>
        <v>0</v>
      </c>
      <c r="H29" s="2" t="s">
        <v>367</v>
      </c>
      <c r="I29" s="2" t="s">
        <v>373</v>
      </c>
      <c r="J29" s="95" t="s">
        <v>330</v>
      </c>
    </row>
    <row r="30" spans="1:10" ht="15" customHeight="1" x14ac:dyDescent="0.3">
      <c r="A30" s="91">
        <v>1</v>
      </c>
      <c r="B30" s="161"/>
      <c r="C30" s="186" t="str">
        <f t="shared" si="0"/>
        <v>470006-622</v>
      </c>
      <c r="D30" s="74" t="s">
        <v>13</v>
      </c>
      <c r="E30" s="10" t="s">
        <v>114</v>
      </c>
      <c r="F30" s="326">
        <v>569.95000000000005</v>
      </c>
      <c r="G30" s="68">
        <f t="shared" si="1"/>
        <v>0</v>
      </c>
      <c r="H30" s="2" t="s">
        <v>367</v>
      </c>
      <c r="I30" s="2" t="s">
        <v>374</v>
      </c>
      <c r="J30" s="92" t="s">
        <v>267</v>
      </c>
    </row>
    <row r="31" spans="1:10" x14ac:dyDescent="0.3">
      <c r="A31" s="91">
        <v>1</v>
      </c>
      <c r="B31" s="118"/>
      <c r="C31" s="186" t="str">
        <f t="shared" si="0"/>
        <v>470006-402</v>
      </c>
      <c r="D31" s="96" t="s">
        <v>13</v>
      </c>
      <c r="E31" s="97" t="s">
        <v>148</v>
      </c>
      <c r="F31" s="326">
        <v>549.95000000000005</v>
      </c>
      <c r="G31" s="98">
        <f t="shared" ref="G31:G33" si="2">F31*B31</f>
        <v>0</v>
      </c>
      <c r="H31" s="2" t="s">
        <v>367</v>
      </c>
      <c r="I31" s="2" t="s">
        <v>375</v>
      </c>
      <c r="J31" s="135" t="s">
        <v>331</v>
      </c>
    </row>
    <row r="32" spans="1:10" x14ac:dyDescent="0.3">
      <c r="A32" s="91">
        <v>1</v>
      </c>
      <c r="B32" s="118"/>
      <c r="C32" s="186" t="str">
        <f t="shared" si="0"/>
        <v>470020-304</v>
      </c>
      <c r="D32" s="74" t="s">
        <v>13</v>
      </c>
      <c r="E32" s="75" t="s">
        <v>149</v>
      </c>
      <c r="F32" s="326">
        <v>850</v>
      </c>
      <c r="G32" s="100">
        <f t="shared" si="2"/>
        <v>0</v>
      </c>
      <c r="H32" s="2" t="s">
        <v>367</v>
      </c>
      <c r="I32" s="2" t="s">
        <v>376</v>
      </c>
      <c r="J32" s="99" t="s">
        <v>332</v>
      </c>
    </row>
    <row r="33" spans="1:10" ht="15" customHeight="1" x14ac:dyDescent="0.3">
      <c r="A33" s="91">
        <v>10</v>
      </c>
      <c r="B33" s="118"/>
      <c r="C33" s="186" t="str">
        <f t="shared" si="0"/>
        <v>470014-518</v>
      </c>
      <c r="D33" s="102" t="s">
        <v>13</v>
      </c>
      <c r="E33" s="103" t="s">
        <v>150</v>
      </c>
      <c r="F33" s="326">
        <v>475</v>
      </c>
      <c r="G33" s="100">
        <f t="shared" si="2"/>
        <v>0</v>
      </c>
      <c r="H33" s="2" t="s">
        <v>367</v>
      </c>
      <c r="I33" s="2" t="s">
        <v>377</v>
      </c>
      <c r="J33" s="101" t="s">
        <v>333</v>
      </c>
    </row>
    <row r="34" spans="1:10" ht="17.399999999999999" x14ac:dyDescent="0.3">
      <c r="A34" s="274" t="s">
        <v>15</v>
      </c>
      <c r="B34" s="250"/>
      <c r="C34" s="250"/>
      <c r="D34" s="250"/>
      <c r="E34" s="250"/>
      <c r="F34" s="251"/>
      <c r="G34" s="19">
        <f>SUM(G24:G33)</f>
        <v>0</v>
      </c>
    </row>
    <row r="35" spans="1:10" x14ac:dyDescent="0.3">
      <c r="A35" s="42"/>
      <c r="B35" s="71"/>
      <c r="C35" s="16"/>
      <c r="D35" s="11"/>
      <c r="E35" s="69"/>
      <c r="F35" s="71"/>
      <c r="G35" s="70"/>
    </row>
    <row r="36" spans="1:10" ht="33.75" customHeight="1" x14ac:dyDescent="0.5">
      <c r="A36" s="298" t="s">
        <v>16</v>
      </c>
      <c r="B36" s="298"/>
      <c r="C36" s="298"/>
      <c r="D36" s="298"/>
      <c r="E36" s="298"/>
      <c r="F36" s="298"/>
      <c r="G36" s="299"/>
    </row>
    <row r="37" spans="1:10" x14ac:dyDescent="0.3">
      <c r="A37" s="300" t="s">
        <v>17</v>
      </c>
      <c r="B37" s="300"/>
      <c r="C37" s="300"/>
      <c r="D37" s="300"/>
      <c r="E37" s="300"/>
      <c r="F37" s="300"/>
      <c r="G37" s="299"/>
    </row>
    <row r="38" spans="1:10" x14ac:dyDescent="0.3">
      <c r="A38" s="301"/>
      <c r="B38" s="301"/>
      <c r="C38" s="301"/>
      <c r="D38" s="301"/>
      <c r="E38" s="301"/>
      <c r="F38" s="301"/>
      <c r="G38" s="291"/>
    </row>
    <row r="39" spans="1:10" ht="26.4" x14ac:dyDescent="0.3">
      <c r="A39" s="3" t="s">
        <v>18</v>
      </c>
      <c r="B39" s="3" t="s">
        <v>7</v>
      </c>
      <c r="C39" s="3" t="s">
        <v>8</v>
      </c>
      <c r="D39" s="3" t="s">
        <v>9</v>
      </c>
      <c r="E39" s="3" t="s">
        <v>10</v>
      </c>
      <c r="F39" s="3" t="s">
        <v>11</v>
      </c>
      <c r="G39" s="3" t="s">
        <v>12</v>
      </c>
    </row>
    <row r="40" spans="1:10" x14ac:dyDescent="0.3">
      <c r="A40" s="94">
        <v>40</v>
      </c>
      <c r="B40" s="162"/>
      <c r="C40" s="187" t="str">
        <f>HYPERLINK(I40,J40)</f>
        <v>470191-188</v>
      </c>
      <c r="D40" s="79" t="s">
        <v>13</v>
      </c>
      <c r="E40" s="64" t="s">
        <v>19</v>
      </c>
      <c r="F40" s="326">
        <v>4.3499999999999996</v>
      </c>
      <c r="G40" s="90">
        <f t="shared" ref="G40:G43" si="3">B40*F40</f>
        <v>0</v>
      </c>
      <c r="H40" s="2" t="s">
        <v>367</v>
      </c>
      <c r="I40" s="2" t="s">
        <v>378</v>
      </c>
      <c r="J40" s="95" t="s">
        <v>345</v>
      </c>
    </row>
    <row r="41" spans="1:10" x14ac:dyDescent="0.3">
      <c r="A41" s="91">
        <v>20</v>
      </c>
      <c r="B41" s="161"/>
      <c r="C41" s="187" t="s">
        <v>446</v>
      </c>
      <c r="D41" s="74" t="s">
        <v>13</v>
      </c>
      <c r="E41" s="10" t="s">
        <v>97</v>
      </c>
      <c r="F41" s="326">
        <v>4.25</v>
      </c>
      <c r="G41" s="68">
        <f t="shared" si="3"/>
        <v>0</v>
      </c>
      <c r="H41" s="2" t="s">
        <v>367</v>
      </c>
      <c r="I41" s="2" t="s">
        <v>379</v>
      </c>
      <c r="J41" s="92">
        <v>170191.198</v>
      </c>
    </row>
    <row r="42" spans="1:10" x14ac:dyDescent="0.3">
      <c r="A42" s="91">
        <v>30</v>
      </c>
      <c r="B42" s="161"/>
      <c r="C42" s="187" t="str">
        <f t="shared" ref="C42:C64" si="4">HYPERLINK(I42,J42)</f>
        <v>470191-150</v>
      </c>
      <c r="D42" s="74" t="s">
        <v>13</v>
      </c>
      <c r="E42" s="10" t="s">
        <v>88</v>
      </c>
      <c r="F42" s="326">
        <v>4.5999999999999996</v>
      </c>
      <c r="G42" s="68">
        <f t="shared" si="3"/>
        <v>0</v>
      </c>
      <c r="H42" s="2" t="s">
        <v>367</v>
      </c>
      <c r="I42" s="2" t="s">
        <v>380</v>
      </c>
      <c r="J42" s="92" t="s">
        <v>348</v>
      </c>
    </row>
    <row r="43" spans="1:10" x14ac:dyDescent="0.3">
      <c r="A43" s="94">
        <v>10</v>
      </c>
      <c r="B43" s="161"/>
      <c r="C43" s="187" t="str">
        <f t="shared" si="4"/>
        <v>470191-200</v>
      </c>
      <c r="D43" s="74" t="s">
        <v>13</v>
      </c>
      <c r="E43" s="10" t="s">
        <v>115</v>
      </c>
      <c r="F43" s="326">
        <v>4.7</v>
      </c>
      <c r="G43" s="68">
        <f t="shared" si="3"/>
        <v>0</v>
      </c>
      <c r="H43" s="2" t="s">
        <v>367</v>
      </c>
      <c r="I43" s="2" t="s">
        <v>381</v>
      </c>
      <c r="J43" s="92" t="s">
        <v>349</v>
      </c>
    </row>
    <row r="44" spans="1:10" x14ac:dyDescent="0.3">
      <c r="A44" s="91">
        <v>10</v>
      </c>
      <c r="B44" s="161"/>
      <c r="C44" s="187" t="str">
        <f t="shared" si="4"/>
        <v>470191-152</v>
      </c>
      <c r="D44" s="74" t="s">
        <v>13</v>
      </c>
      <c r="E44" s="10" t="s">
        <v>31</v>
      </c>
      <c r="F44" s="326">
        <v>4.8</v>
      </c>
      <c r="G44" s="68">
        <f>B44*F44</f>
        <v>0</v>
      </c>
      <c r="H44" s="2" t="s">
        <v>367</v>
      </c>
      <c r="I44" s="2" t="s">
        <v>382</v>
      </c>
      <c r="J44" s="92" t="s">
        <v>354</v>
      </c>
    </row>
    <row r="45" spans="1:10" ht="15" customHeight="1" x14ac:dyDescent="0.3">
      <c r="A45" s="91">
        <v>1</v>
      </c>
      <c r="B45" s="161"/>
      <c r="C45" s="187" t="str">
        <f t="shared" si="4"/>
        <v>470211-368</v>
      </c>
      <c r="D45" s="137" t="s">
        <v>13</v>
      </c>
      <c r="E45" s="138" t="s">
        <v>151</v>
      </c>
      <c r="F45" s="326">
        <v>41.95</v>
      </c>
      <c r="G45" s="68">
        <f t="shared" ref="G45:G64" si="5">B45*F45</f>
        <v>0</v>
      </c>
      <c r="H45" s="2" t="s">
        <v>367</v>
      </c>
      <c r="I45" s="2" t="s">
        <v>383</v>
      </c>
      <c r="J45" s="136" t="s">
        <v>355</v>
      </c>
    </row>
    <row r="46" spans="1:10" x14ac:dyDescent="0.3">
      <c r="A46" s="91">
        <v>20</v>
      </c>
      <c r="B46" s="161"/>
      <c r="C46" s="187" t="str">
        <f t="shared" si="4"/>
        <v>470021-142</v>
      </c>
      <c r="D46" s="74" t="s">
        <v>13</v>
      </c>
      <c r="E46" s="10" t="s">
        <v>152</v>
      </c>
      <c r="F46" s="326">
        <v>14.5</v>
      </c>
      <c r="G46" s="68">
        <f t="shared" si="5"/>
        <v>0</v>
      </c>
      <c r="H46" s="2" t="s">
        <v>367</v>
      </c>
      <c r="I46" s="2" t="s">
        <v>384</v>
      </c>
      <c r="J46" s="92" t="s">
        <v>356</v>
      </c>
    </row>
    <row r="47" spans="1:10" x14ac:dyDescent="0.3">
      <c r="A47" s="91">
        <v>10</v>
      </c>
      <c r="B47" s="161"/>
      <c r="C47" s="187" t="str">
        <f t="shared" si="4"/>
        <v>470191-302</v>
      </c>
      <c r="D47" s="74" t="s">
        <v>13</v>
      </c>
      <c r="E47" s="10" t="s">
        <v>153</v>
      </c>
      <c r="F47" s="326">
        <v>5.45</v>
      </c>
      <c r="G47" s="68">
        <f t="shared" si="5"/>
        <v>0</v>
      </c>
      <c r="H47" s="2" t="s">
        <v>367</v>
      </c>
      <c r="I47" s="2" t="s">
        <v>385</v>
      </c>
      <c r="J47" s="92" t="s">
        <v>357</v>
      </c>
    </row>
    <row r="48" spans="1:10" ht="26.4" x14ac:dyDescent="0.3">
      <c r="A48" s="94">
        <v>1</v>
      </c>
      <c r="B48" s="118"/>
      <c r="C48" s="187" t="str">
        <f t="shared" si="4"/>
        <v>470005-724</v>
      </c>
      <c r="D48" s="74" t="s">
        <v>13</v>
      </c>
      <c r="E48" s="75" t="s">
        <v>451</v>
      </c>
      <c r="F48" s="326">
        <v>14.95</v>
      </c>
      <c r="G48" s="68">
        <f t="shared" si="5"/>
        <v>0</v>
      </c>
      <c r="H48" s="2" t="s">
        <v>367</v>
      </c>
      <c r="I48" s="2" t="s">
        <v>386</v>
      </c>
      <c r="J48" s="99" t="s">
        <v>358</v>
      </c>
    </row>
    <row r="49" spans="1:10" x14ac:dyDescent="0.3">
      <c r="A49" s="94">
        <v>5</v>
      </c>
      <c r="B49" s="163"/>
      <c r="C49" s="187" t="str">
        <f t="shared" si="4"/>
        <v>470191-308</v>
      </c>
      <c r="D49" s="74" t="s">
        <v>143</v>
      </c>
      <c r="E49" s="75" t="s">
        <v>154</v>
      </c>
      <c r="F49" s="326">
        <v>2.2999999999999998</v>
      </c>
      <c r="G49" s="68">
        <f t="shared" si="5"/>
        <v>0</v>
      </c>
      <c r="H49" s="2" t="s">
        <v>367</v>
      </c>
      <c r="I49" s="2" t="s">
        <v>387</v>
      </c>
      <c r="J49" s="99" t="s">
        <v>359</v>
      </c>
    </row>
    <row r="50" spans="1:10" x14ac:dyDescent="0.3">
      <c r="A50" s="94">
        <v>5</v>
      </c>
      <c r="B50" s="164"/>
      <c r="C50" s="187" t="str">
        <f t="shared" si="4"/>
        <v>470191-164</v>
      </c>
      <c r="D50" s="74" t="s">
        <v>13</v>
      </c>
      <c r="E50" s="75" t="s">
        <v>155</v>
      </c>
      <c r="F50" s="326">
        <v>3.5</v>
      </c>
      <c r="G50" s="68">
        <f t="shared" si="5"/>
        <v>0</v>
      </c>
      <c r="H50" s="2" t="s">
        <v>367</v>
      </c>
      <c r="I50" s="2" t="s">
        <v>388</v>
      </c>
      <c r="J50" s="99" t="s">
        <v>360</v>
      </c>
    </row>
    <row r="51" spans="1:10" x14ac:dyDescent="0.3">
      <c r="A51" s="91">
        <v>12</v>
      </c>
      <c r="B51" s="161"/>
      <c r="C51" s="187" t="str">
        <f t="shared" si="4"/>
        <v>470191-160</v>
      </c>
      <c r="D51" s="74" t="s">
        <v>13</v>
      </c>
      <c r="E51" s="75" t="s">
        <v>156</v>
      </c>
      <c r="F51" s="326">
        <v>2.9</v>
      </c>
      <c r="G51" s="68">
        <f t="shared" si="5"/>
        <v>0</v>
      </c>
      <c r="H51" s="2" t="s">
        <v>367</v>
      </c>
      <c r="I51" s="2" t="s">
        <v>389</v>
      </c>
      <c r="J51" s="99" t="s">
        <v>361</v>
      </c>
    </row>
    <row r="52" spans="1:10" x14ac:dyDescent="0.3">
      <c r="A52" s="91">
        <v>10</v>
      </c>
      <c r="B52" s="161"/>
      <c r="C52" s="187" t="str">
        <f t="shared" si="4"/>
        <v>470018-870</v>
      </c>
      <c r="D52" s="74" t="s">
        <v>13</v>
      </c>
      <c r="E52" s="75" t="s">
        <v>89</v>
      </c>
      <c r="F52" s="326">
        <v>1.8</v>
      </c>
      <c r="G52" s="68">
        <f t="shared" si="5"/>
        <v>0</v>
      </c>
      <c r="H52" s="2" t="s">
        <v>367</v>
      </c>
      <c r="I52" s="2" t="s">
        <v>390</v>
      </c>
      <c r="J52" s="99" t="s">
        <v>362</v>
      </c>
    </row>
    <row r="53" spans="1:10" x14ac:dyDescent="0.3">
      <c r="A53" s="91">
        <v>20</v>
      </c>
      <c r="B53" s="161"/>
      <c r="C53" s="187" t="str">
        <f t="shared" si="4"/>
        <v>470189-620</v>
      </c>
      <c r="D53" s="74" t="s">
        <v>13</v>
      </c>
      <c r="E53" s="10" t="s">
        <v>157</v>
      </c>
      <c r="F53" s="326">
        <v>1.85</v>
      </c>
      <c r="G53" s="68">
        <f t="shared" si="5"/>
        <v>0</v>
      </c>
      <c r="H53" s="2" t="s">
        <v>367</v>
      </c>
      <c r="I53" s="2" t="s">
        <v>391</v>
      </c>
      <c r="J53" s="92" t="s">
        <v>363</v>
      </c>
    </row>
    <row r="54" spans="1:10" x14ac:dyDescent="0.3">
      <c r="A54" s="91">
        <v>2</v>
      </c>
      <c r="B54" s="161"/>
      <c r="C54" s="187" t="str">
        <f t="shared" si="4"/>
        <v>470020-788</v>
      </c>
      <c r="D54" s="74" t="s">
        <v>111</v>
      </c>
      <c r="E54" s="10" t="s">
        <v>112</v>
      </c>
      <c r="F54" s="326">
        <v>7.15</v>
      </c>
      <c r="G54" s="68">
        <f t="shared" si="5"/>
        <v>0</v>
      </c>
      <c r="H54" s="2" t="s">
        <v>367</v>
      </c>
      <c r="I54" s="2" t="s">
        <v>392</v>
      </c>
      <c r="J54" s="92" t="s">
        <v>364</v>
      </c>
    </row>
    <row r="55" spans="1:10" x14ac:dyDescent="0.3">
      <c r="A55" s="91">
        <v>10</v>
      </c>
      <c r="B55" s="161"/>
      <c r="C55" s="187" t="str">
        <f t="shared" si="4"/>
        <v>470148-772</v>
      </c>
      <c r="D55" s="74" t="s">
        <v>13</v>
      </c>
      <c r="E55" s="10" t="s">
        <v>134</v>
      </c>
      <c r="F55" s="326">
        <v>13.5</v>
      </c>
      <c r="G55" s="68">
        <f t="shared" si="5"/>
        <v>0</v>
      </c>
      <c r="H55" s="2" t="s">
        <v>367</v>
      </c>
      <c r="I55" s="2" t="s">
        <v>393</v>
      </c>
      <c r="J55" s="92" t="s">
        <v>365</v>
      </c>
    </row>
    <row r="56" spans="1:10" x14ac:dyDescent="0.3">
      <c r="A56" s="91">
        <v>10</v>
      </c>
      <c r="B56" s="161"/>
      <c r="C56" s="187" t="str">
        <f t="shared" si="4"/>
        <v>470174-208</v>
      </c>
      <c r="D56" s="74" t="s">
        <v>13</v>
      </c>
      <c r="E56" s="10" t="s">
        <v>450</v>
      </c>
      <c r="F56" s="326">
        <v>6.85</v>
      </c>
      <c r="G56" s="68">
        <f t="shared" si="5"/>
        <v>0</v>
      </c>
      <c r="H56" s="2" t="s">
        <v>367</v>
      </c>
      <c r="I56" s="2" t="s">
        <v>394</v>
      </c>
      <c r="J56" s="92" t="s">
        <v>366</v>
      </c>
    </row>
    <row r="57" spans="1:10" x14ac:dyDescent="0.3">
      <c r="A57" s="91">
        <v>20</v>
      </c>
      <c r="B57" s="161"/>
      <c r="C57" s="187" t="str">
        <f t="shared" si="4"/>
        <v>470005-688</v>
      </c>
      <c r="D57" s="74" t="s">
        <v>13</v>
      </c>
      <c r="E57" s="10" t="s">
        <v>135</v>
      </c>
      <c r="F57" s="326">
        <v>9.5</v>
      </c>
      <c r="G57" s="68">
        <f t="shared" si="5"/>
        <v>0</v>
      </c>
      <c r="H57" s="2" t="s">
        <v>367</v>
      </c>
      <c r="I57" s="2" t="s">
        <v>395</v>
      </c>
      <c r="J57" s="92" t="s">
        <v>353</v>
      </c>
    </row>
    <row r="58" spans="1:10" x14ac:dyDescent="0.3">
      <c r="A58" s="91">
        <v>1</v>
      </c>
      <c r="B58" s="161"/>
      <c r="C58" s="187" t="str">
        <f t="shared" si="4"/>
        <v>470210-568</v>
      </c>
      <c r="D58" s="74" t="s">
        <v>27</v>
      </c>
      <c r="E58" s="10" t="s">
        <v>116</v>
      </c>
      <c r="F58" s="326">
        <v>13.45</v>
      </c>
      <c r="G58" s="68">
        <f t="shared" si="5"/>
        <v>0</v>
      </c>
      <c r="H58" s="2" t="s">
        <v>367</v>
      </c>
      <c r="I58" s="2" t="s">
        <v>396</v>
      </c>
      <c r="J58" s="92" t="s">
        <v>268</v>
      </c>
    </row>
    <row r="59" spans="1:10" x14ac:dyDescent="0.3">
      <c r="A59" s="91">
        <v>3</v>
      </c>
      <c r="B59" s="161"/>
      <c r="C59" s="187" t="str">
        <f t="shared" si="4"/>
        <v>470020-860</v>
      </c>
      <c r="D59" s="76" t="s">
        <v>27</v>
      </c>
      <c r="E59" s="63" t="s">
        <v>274</v>
      </c>
      <c r="F59" s="326">
        <v>5.85</v>
      </c>
      <c r="G59" s="68">
        <f t="shared" si="5"/>
        <v>0</v>
      </c>
      <c r="H59" s="2" t="s">
        <v>367</v>
      </c>
      <c r="I59" s="2" t="s">
        <v>397</v>
      </c>
      <c r="J59" s="92" t="s">
        <v>352</v>
      </c>
    </row>
    <row r="60" spans="1:10" x14ac:dyDescent="0.3">
      <c r="A60" s="91">
        <v>5</v>
      </c>
      <c r="B60" s="118"/>
      <c r="C60" s="187" t="str">
        <f t="shared" si="4"/>
        <v>470016-332</v>
      </c>
      <c r="D60" s="74" t="s">
        <v>158</v>
      </c>
      <c r="E60" s="75" t="s">
        <v>159</v>
      </c>
      <c r="F60" s="326">
        <v>13</v>
      </c>
      <c r="G60" s="68">
        <f t="shared" si="5"/>
        <v>0</v>
      </c>
      <c r="H60" s="2" t="s">
        <v>367</v>
      </c>
      <c r="I60" s="2" t="s">
        <v>398</v>
      </c>
      <c r="J60" s="99" t="s">
        <v>351</v>
      </c>
    </row>
    <row r="61" spans="1:10" x14ac:dyDescent="0.3">
      <c r="A61" s="91">
        <v>10</v>
      </c>
      <c r="B61" s="163"/>
      <c r="C61" s="187" t="str">
        <f t="shared" si="4"/>
        <v>470148-668</v>
      </c>
      <c r="D61" s="74" t="s">
        <v>13</v>
      </c>
      <c r="E61" s="75" t="s">
        <v>275</v>
      </c>
      <c r="F61" s="326">
        <v>26.75</v>
      </c>
      <c r="G61" s="68">
        <f t="shared" si="5"/>
        <v>0</v>
      </c>
      <c r="H61" s="2" t="s">
        <v>367</v>
      </c>
      <c r="I61" s="2" t="s">
        <v>399</v>
      </c>
      <c r="J61" s="99" t="s">
        <v>350</v>
      </c>
    </row>
    <row r="62" spans="1:10" x14ac:dyDescent="0.3">
      <c r="A62" s="91">
        <v>20</v>
      </c>
      <c r="B62" s="161"/>
      <c r="C62" s="187" t="str">
        <f t="shared" si="4"/>
        <v>470017-066</v>
      </c>
      <c r="D62" s="76" t="s">
        <v>13</v>
      </c>
      <c r="E62" s="62" t="s">
        <v>136</v>
      </c>
      <c r="F62" s="326">
        <v>3.75</v>
      </c>
      <c r="G62" s="68">
        <f t="shared" si="5"/>
        <v>0</v>
      </c>
      <c r="H62" s="2" t="s">
        <v>367</v>
      </c>
      <c r="I62" s="2" t="s">
        <v>400</v>
      </c>
      <c r="J62" s="92" t="s">
        <v>347</v>
      </c>
    </row>
    <row r="63" spans="1:10" x14ac:dyDescent="0.3">
      <c r="A63" s="91">
        <v>5</v>
      </c>
      <c r="B63" s="159"/>
      <c r="C63" s="187" t="str">
        <f t="shared" si="4"/>
        <v>470124-120</v>
      </c>
      <c r="D63" s="74" t="s">
        <v>13</v>
      </c>
      <c r="E63" s="10" t="s">
        <v>137</v>
      </c>
      <c r="F63" s="326">
        <v>7.95</v>
      </c>
      <c r="G63" s="68">
        <f t="shared" si="5"/>
        <v>0</v>
      </c>
      <c r="H63" s="2" t="s">
        <v>367</v>
      </c>
      <c r="I63" s="2" t="s">
        <v>401</v>
      </c>
      <c r="J63" s="92" t="s">
        <v>346</v>
      </c>
    </row>
    <row r="64" spans="1:10" x14ac:dyDescent="0.3">
      <c r="A64" s="91">
        <v>5</v>
      </c>
      <c r="B64" s="161"/>
      <c r="C64" s="187" t="str">
        <f t="shared" si="4"/>
        <v>470018-926</v>
      </c>
      <c r="D64" s="74" t="s">
        <v>13</v>
      </c>
      <c r="E64" s="10" t="s">
        <v>117</v>
      </c>
      <c r="F64" s="326">
        <v>3.85</v>
      </c>
      <c r="G64" s="68">
        <f t="shared" si="5"/>
        <v>0</v>
      </c>
      <c r="H64" s="2" t="s">
        <v>367</v>
      </c>
      <c r="I64" s="2" t="s">
        <v>402</v>
      </c>
      <c r="J64" s="92" t="s">
        <v>344</v>
      </c>
    </row>
    <row r="65" spans="1:10" ht="17.399999999999999" x14ac:dyDescent="0.3">
      <c r="A65" s="274" t="s">
        <v>15</v>
      </c>
      <c r="B65" s="250"/>
      <c r="C65" s="250"/>
      <c r="D65" s="250"/>
      <c r="E65" s="250"/>
      <c r="F65" s="251"/>
      <c r="G65" s="19">
        <f>SUM(G40:G64)</f>
        <v>0</v>
      </c>
    </row>
    <row r="66" spans="1:10" x14ac:dyDescent="0.3">
      <c r="A66" s="288" t="s">
        <v>20</v>
      </c>
      <c r="B66" s="288"/>
      <c r="C66" s="288"/>
      <c r="D66" s="288"/>
      <c r="E66" s="288"/>
      <c r="F66" s="288"/>
      <c r="G66" s="289"/>
    </row>
    <row r="67" spans="1:10" x14ac:dyDescent="0.3">
      <c r="A67" s="290"/>
      <c r="B67" s="290"/>
      <c r="C67" s="290"/>
      <c r="D67" s="290"/>
      <c r="E67" s="290"/>
      <c r="F67" s="290"/>
      <c r="G67" s="291"/>
    </row>
    <row r="68" spans="1:10" ht="26.4" x14ac:dyDescent="0.3">
      <c r="A68" s="3" t="s">
        <v>18</v>
      </c>
      <c r="B68" s="3" t="s">
        <v>7</v>
      </c>
      <c r="C68" s="3" t="s">
        <v>8</v>
      </c>
      <c r="D68" s="3" t="s">
        <v>9</v>
      </c>
      <c r="E68" s="3" t="s">
        <v>10</v>
      </c>
      <c r="F68" s="3" t="s">
        <v>11</v>
      </c>
      <c r="G68" s="3" t="s">
        <v>12</v>
      </c>
    </row>
    <row r="69" spans="1:10" ht="15" customHeight="1" x14ac:dyDescent="0.3">
      <c r="A69" s="102">
        <v>1</v>
      </c>
      <c r="B69" s="160"/>
      <c r="C69" s="188" t="str">
        <f t="shared" ref="C69:C83" si="6">HYPERLINK(I69,J69)</f>
        <v>470045-568</v>
      </c>
      <c r="D69" s="139" t="s">
        <v>28</v>
      </c>
      <c r="E69" s="126" t="s">
        <v>162</v>
      </c>
      <c r="F69" s="326">
        <v>7.5</v>
      </c>
      <c r="G69" s="68">
        <f>B69*F69</f>
        <v>0</v>
      </c>
      <c r="H69" s="2" t="s">
        <v>367</v>
      </c>
      <c r="I69" s="2" t="s">
        <v>404</v>
      </c>
      <c r="J69" s="105" t="s">
        <v>161</v>
      </c>
    </row>
    <row r="70" spans="1:10" ht="15" customHeight="1" x14ac:dyDescent="0.3">
      <c r="A70" s="102">
        <v>1</v>
      </c>
      <c r="B70" s="160"/>
      <c r="C70" s="188" t="str">
        <f t="shared" si="6"/>
        <v>470300-252</v>
      </c>
      <c r="D70" s="139" t="s">
        <v>28</v>
      </c>
      <c r="E70" s="126" t="s">
        <v>277</v>
      </c>
      <c r="F70" s="326">
        <v>9.7899999999999991</v>
      </c>
      <c r="G70" s="68">
        <f>B70*F70</f>
        <v>0</v>
      </c>
      <c r="H70" s="2" t="s">
        <v>367</v>
      </c>
      <c r="I70" s="2" t="s">
        <v>405</v>
      </c>
      <c r="J70" s="105" t="s">
        <v>276</v>
      </c>
    </row>
    <row r="71" spans="1:10" x14ac:dyDescent="0.3">
      <c r="A71" s="91">
        <v>1</v>
      </c>
      <c r="B71" s="161"/>
      <c r="C71" s="188" t="str">
        <f t="shared" si="6"/>
        <v>470300-690</v>
      </c>
      <c r="D71" s="76" t="s">
        <v>28</v>
      </c>
      <c r="E71" s="73" t="s">
        <v>138</v>
      </c>
      <c r="F71" s="326">
        <v>26.5</v>
      </c>
      <c r="G71" s="68">
        <f t="shared" ref="G71:G83" si="7">B71*F71</f>
        <v>0</v>
      </c>
      <c r="H71" s="2" t="s">
        <v>367</v>
      </c>
      <c r="I71" s="2" t="s">
        <v>406</v>
      </c>
      <c r="J71" s="92" t="s">
        <v>110</v>
      </c>
    </row>
    <row r="72" spans="1:10" x14ac:dyDescent="0.3">
      <c r="A72" s="91">
        <v>1</v>
      </c>
      <c r="B72" s="161"/>
      <c r="C72" s="188" t="str">
        <f t="shared" si="6"/>
        <v>470176-650</v>
      </c>
      <c r="D72" s="76" t="s">
        <v>13</v>
      </c>
      <c r="E72" s="12" t="s">
        <v>163</v>
      </c>
      <c r="F72" s="326">
        <v>8.4</v>
      </c>
      <c r="G72" s="68">
        <f t="shared" si="7"/>
        <v>0</v>
      </c>
      <c r="H72" s="2" t="s">
        <v>367</v>
      </c>
      <c r="I72" s="2" t="s">
        <v>407</v>
      </c>
      <c r="J72" s="92" t="s">
        <v>334</v>
      </c>
    </row>
    <row r="73" spans="1:10" x14ac:dyDescent="0.3">
      <c r="A73" s="91">
        <v>1</v>
      </c>
      <c r="B73" s="161"/>
      <c r="C73" s="188" t="str">
        <f t="shared" si="6"/>
        <v>470176-698</v>
      </c>
      <c r="D73" s="76" t="s">
        <v>13</v>
      </c>
      <c r="E73" s="12" t="s">
        <v>164</v>
      </c>
      <c r="F73" s="326">
        <v>8.4</v>
      </c>
      <c r="G73" s="68">
        <f t="shared" si="7"/>
        <v>0</v>
      </c>
      <c r="H73" s="2" t="s">
        <v>367</v>
      </c>
      <c r="I73" s="2" t="s">
        <v>408</v>
      </c>
      <c r="J73" s="92" t="s">
        <v>335</v>
      </c>
    </row>
    <row r="74" spans="1:10" x14ac:dyDescent="0.3">
      <c r="A74" s="91">
        <v>1</v>
      </c>
      <c r="B74" s="161"/>
      <c r="C74" s="188" t="str">
        <f t="shared" si="6"/>
        <v>470136-732</v>
      </c>
      <c r="D74" s="76" t="s">
        <v>13</v>
      </c>
      <c r="E74" s="12" t="s">
        <v>165</v>
      </c>
      <c r="F74" s="326">
        <v>50</v>
      </c>
      <c r="G74" s="68">
        <f t="shared" si="7"/>
        <v>0</v>
      </c>
      <c r="H74" s="2" t="s">
        <v>367</v>
      </c>
      <c r="I74" s="2" t="s">
        <v>409</v>
      </c>
      <c r="J74" s="92" t="s">
        <v>336</v>
      </c>
    </row>
    <row r="75" spans="1:10" x14ac:dyDescent="0.3">
      <c r="A75" s="91">
        <v>10</v>
      </c>
      <c r="B75" s="161"/>
      <c r="C75" s="188" t="str">
        <f t="shared" si="6"/>
        <v>470175-090</v>
      </c>
      <c r="D75" s="76" t="s">
        <v>13</v>
      </c>
      <c r="E75" s="12" t="s">
        <v>166</v>
      </c>
      <c r="F75" s="326">
        <v>23.75</v>
      </c>
      <c r="G75" s="68">
        <f t="shared" si="7"/>
        <v>0</v>
      </c>
      <c r="H75" s="2" t="s">
        <v>367</v>
      </c>
      <c r="I75" s="2" t="s">
        <v>410</v>
      </c>
      <c r="J75" s="92" t="s">
        <v>337</v>
      </c>
    </row>
    <row r="76" spans="1:10" ht="15" customHeight="1" x14ac:dyDescent="0.3">
      <c r="A76" s="40">
        <v>1</v>
      </c>
      <c r="B76" s="85"/>
      <c r="C76" s="188" t="str">
        <f t="shared" si="6"/>
        <v>470153-640</v>
      </c>
      <c r="D76" s="74" t="s">
        <v>23</v>
      </c>
      <c r="E76" s="75" t="s">
        <v>167</v>
      </c>
      <c r="F76" s="326">
        <v>21.5</v>
      </c>
      <c r="G76" s="100">
        <f t="shared" ref="G76:G80" si="8">F76*B76</f>
        <v>0</v>
      </c>
      <c r="H76" s="2" t="s">
        <v>367</v>
      </c>
      <c r="I76" s="2" t="s">
        <v>411</v>
      </c>
      <c r="J76" s="106" t="s">
        <v>338</v>
      </c>
    </row>
    <row r="77" spans="1:10" ht="15" customHeight="1" x14ac:dyDescent="0.3">
      <c r="A77" s="40">
        <v>1</v>
      </c>
      <c r="B77" s="85"/>
      <c r="C77" s="188" t="str">
        <f t="shared" si="6"/>
        <v>470018-304</v>
      </c>
      <c r="D77" s="74" t="s">
        <v>23</v>
      </c>
      <c r="E77" s="75" t="s">
        <v>168</v>
      </c>
      <c r="F77" s="326">
        <v>21.5</v>
      </c>
      <c r="G77" s="100">
        <f t="shared" si="8"/>
        <v>0</v>
      </c>
      <c r="H77" s="2" t="s">
        <v>367</v>
      </c>
      <c r="I77" s="2" t="s">
        <v>412</v>
      </c>
      <c r="J77" s="106" t="s">
        <v>339</v>
      </c>
    </row>
    <row r="78" spans="1:10" ht="15" customHeight="1" x14ac:dyDescent="0.3">
      <c r="A78" s="166">
        <v>1</v>
      </c>
      <c r="B78" s="167"/>
      <c r="C78" s="188" t="str">
        <f t="shared" si="6"/>
        <v>470225-214</v>
      </c>
      <c r="D78" s="169" t="s">
        <v>23</v>
      </c>
      <c r="E78" s="170" t="s">
        <v>169</v>
      </c>
      <c r="F78" s="326">
        <v>21.5</v>
      </c>
      <c r="G78" s="171">
        <f t="shared" si="8"/>
        <v>0</v>
      </c>
      <c r="H78" s="2" t="s">
        <v>367</v>
      </c>
      <c r="I78" s="2" t="s">
        <v>413</v>
      </c>
      <c r="J78" s="168" t="s">
        <v>325</v>
      </c>
    </row>
    <row r="79" spans="1:10" ht="15" customHeight="1" x14ac:dyDescent="0.3">
      <c r="A79" s="40">
        <v>3</v>
      </c>
      <c r="B79" s="85"/>
      <c r="C79" s="188" t="str">
        <f t="shared" si="6"/>
        <v>470206-456</v>
      </c>
      <c r="D79" s="74" t="s">
        <v>27</v>
      </c>
      <c r="E79" s="75" t="s">
        <v>170</v>
      </c>
      <c r="F79" s="326">
        <v>3.15</v>
      </c>
      <c r="G79" s="100">
        <f t="shared" si="8"/>
        <v>0</v>
      </c>
      <c r="H79" s="2" t="s">
        <v>367</v>
      </c>
      <c r="I79" s="2" t="s">
        <v>414</v>
      </c>
      <c r="J79" s="106" t="s">
        <v>340</v>
      </c>
    </row>
    <row r="80" spans="1:10" x14ac:dyDescent="0.3">
      <c r="A80" s="91">
        <v>1</v>
      </c>
      <c r="B80" s="161"/>
      <c r="C80" s="188" t="str">
        <f t="shared" si="6"/>
        <v>470302-852</v>
      </c>
      <c r="D80" s="76" t="s">
        <v>28</v>
      </c>
      <c r="E80" s="12" t="s">
        <v>172</v>
      </c>
      <c r="F80" s="326">
        <v>10.6</v>
      </c>
      <c r="G80" s="68">
        <f t="shared" si="8"/>
        <v>0</v>
      </c>
      <c r="H80" s="2" t="s">
        <v>367</v>
      </c>
      <c r="I80" s="2" t="s">
        <v>415</v>
      </c>
      <c r="J80" s="140" t="s">
        <v>171</v>
      </c>
    </row>
    <row r="81" spans="1:10" x14ac:dyDescent="0.3">
      <c r="A81" s="40">
        <v>1</v>
      </c>
      <c r="B81" s="159"/>
      <c r="C81" s="188" t="s">
        <v>447</v>
      </c>
      <c r="D81" s="79" t="s">
        <v>118</v>
      </c>
      <c r="E81" s="126" t="s">
        <v>139</v>
      </c>
      <c r="F81" s="325">
        <v>19.95</v>
      </c>
      <c r="G81" s="68">
        <f t="shared" si="7"/>
        <v>0</v>
      </c>
      <c r="H81" s="2" t="s">
        <v>367</v>
      </c>
      <c r="I81" s="2" t="s">
        <v>416</v>
      </c>
      <c r="J81" s="95" t="s">
        <v>341</v>
      </c>
    </row>
    <row r="82" spans="1:10" ht="15" customHeight="1" x14ac:dyDescent="0.3">
      <c r="A82" s="137">
        <v>20</v>
      </c>
      <c r="B82" s="85"/>
      <c r="C82" s="188" t="s">
        <v>448</v>
      </c>
      <c r="D82" s="137" t="s">
        <v>13</v>
      </c>
      <c r="E82" s="138" t="s">
        <v>173</v>
      </c>
      <c r="F82" s="325">
        <v>32.950000000000003</v>
      </c>
      <c r="G82" s="104">
        <v>0</v>
      </c>
      <c r="H82" s="2" t="s">
        <v>367</v>
      </c>
      <c r="I82" s="2" t="s">
        <v>417</v>
      </c>
      <c r="J82" s="136" t="s">
        <v>342</v>
      </c>
    </row>
    <row r="83" spans="1:10" x14ac:dyDescent="0.3">
      <c r="A83" s="91">
        <v>1</v>
      </c>
      <c r="B83" s="161"/>
      <c r="C83" s="188" t="str">
        <f t="shared" si="6"/>
        <v>470144-262</v>
      </c>
      <c r="D83" s="76" t="s">
        <v>118</v>
      </c>
      <c r="E83" s="62" t="s">
        <v>140</v>
      </c>
      <c r="F83" s="326">
        <v>67.95</v>
      </c>
      <c r="G83" s="68">
        <f t="shared" si="7"/>
        <v>0</v>
      </c>
      <c r="H83" s="2" t="s">
        <v>367</v>
      </c>
      <c r="I83" s="2" t="s">
        <v>418</v>
      </c>
      <c r="J83" s="92" t="s">
        <v>343</v>
      </c>
    </row>
    <row r="84" spans="1:10" ht="17.399999999999999" x14ac:dyDescent="0.3">
      <c r="A84" s="274" t="s">
        <v>15</v>
      </c>
      <c r="B84" s="250"/>
      <c r="C84" s="250"/>
      <c r="D84" s="250"/>
      <c r="E84" s="250"/>
      <c r="F84" s="251"/>
      <c r="G84" s="19">
        <f>SUM(G69:G83)</f>
        <v>0</v>
      </c>
      <c r="I84" s="2" t="s">
        <v>403</v>
      </c>
    </row>
    <row r="85" spans="1:10" x14ac:dyDescent="0.3">
      <c r="A85" s="107" t="s">
        <v>449</v>
      </c>
      <c r="B85" s="70"/>
      <c r="C85" s="15"/>
      <c r="D85" s="70"/>
      <c r="E85" s="70"/>
      <c r="F85" s="70"/>
      <c r="G85" s="70"/>
      <c r="I85" s="2" t="s">
        <v>403</v>
      </c>
    </row>
    <row r="86" spans="1:10" ht="17.399999999999999" x14ac:dyDescent="0.3">
      <c r="A86" s="292"/>
      <c r="B86" s="293"/>
      <c r="C86" s="293"/>
      <c r="D86" s="293"/>
      <c r="E86" s="70"/>
      <c r="F86" s="70"/>
      <c r="G86" s="70"/>
    </row>
    <row r="87" spans="1:10" ht="17.399999999999999" x14ac:dyDescent="0.3">
      <c r="A87" s="294" t="s">
        <v>24</v>
      </c>
      <c r="B87" s="295"/>
      <c r="C87" s="295"/>
      <c r="D87" s="295"/>
      <c r="E87" s="295"/>
      <c r="F87" s="295"/>
      <c r="G87" s="5">
        <f>SUM(G34,G65,G84)</f>
        <v>0</v>
      </c>
    </row>
    <row r="88" spans="1:10" ht="17.399999999999999" x14ac:dyDescent="0.3">
      <c r="A88" s="108" t="s">
        <v>425</v>
      </c>
      <c r="B88" s="60"/>
      <c r="C88" s="60"/>
      <c r="D88" s="60"/>
      <c r="E88" s="60"/>
      <c r="F88" s="61" t="s">
        <v>54</v>
      </c>
      <c r="G88" s="65">
        <f>(G87*0.1)</f>
        <v>0</v>
      </c>
    </row>
    <row r="89" spans="1:10" ht="17.399999999999999" x14ac:dyDescent="0.3">
      <c r="A89" s="296" t="s">
        <v>78</v>
      </c>
      <c r="B89" s="295"/>
      <c r="C89" s="295"/>
      <c r="D89" s="295"/>
      <c r="E89" s="295"/>
      <c r="F89" s="295"/>
      <c r="G89" s="124"/>
    </row>
    <row r="90" spans="1:10" ht="17.399999999999999" x14ac:dyDescent="0.3">
      <c r="A90" s="294" t="s">
        <v>26</v>
      </c>
      <c r="B90" s="295"/>
      <c r="C90" s="295"/>
      <c r="D90" s="295"/>
      <c r="E90" s="295"/>
      <c r="F90" s="295"/>
      <c r="G90" s="6">
        <f>SUM(G87-G88)</f>
        <v>0</v>
      </c>
    </row>
    <row r="91" spans="1:10" x14ac:dyDescent="0.3">
      <c r="A91" s="109"/>
      <c r="B91" s="70"/>
      <c r="C91" s="15"/>
      <c r="D91" s="70"/>
      <c r="E91" s="70"/>
      <c r="F91" s="70"/>
      <c r="G91" s="70"/>
    </row>
    <row r="92" spans="1:10" x14ac:dyDescent="0.3">
      <c r="A92" s="279" t="s">
        <v>30</v>
      </c>
      <c r="B92" s="280"/>
      <c r="C92" s="280"/>
      <c r="D92" s="280"/>
      <c r="E92" s="280"/>
      <c r="F92" s="280"/>
      <c r="G92" s="281"/>
    </row>
    <row r="93" spans="1:10" x14ac:dyDescent="0.3">
      <c r="A93" s="282"/>
      <c r="B93" s="283"/>
      <c r="C93" s="283"/>
      <c r="D93" s="283"/>
      <c r="E93" s="283"/>
      <c r="F93" s="283"/>
      <c r="G93" s="284"/>
    </row>
    <row r="94" spans="1:10" x14ac:dyDescent="0.3">
      <c r="A94" s="282"/>
      <c r="B94" s="283"/>
      <c r="C94" s="283"/>
      <c r="D94" s="283"/>
      <c r="E94" s="283"/>
      <c r="F94" s="283"/>
      <c r="G94" s="284"/>
    </row>
    <row r="95" spans="1:10" x14ac:dyDescent="0.3">
      <c r="A95" s="282"/>
      <c r="B95" s="283"/>
      <c r="C95" s="283"/>
      <c r="D95" s="283"/>
      <c r="E95" s="283"/>
      <c r="F95" s="283"/>
      <c r="G95" s="284"/>
    </row>
    <row r="96" spans="1:10" x14ac:dyDescent="0.3">
      <c r="A96" s="282"/>
      <c r="B96" s="283"/>
      <c r="C96" s="283"/>
      <c r="D96" s="283"/>
      <c r="E96" s="283"/>
      <c r="F96" s="283"/>
      <c r="G96" s="284"/>
    </row>
    <row r="97" spans="1:7" x14ac:dyDescent="0.3">
      <c r="A97" s="282"/>
      <c r="B97" s="283"/>
      <c r="C97" s="283"/>
      <c r="D97" s="283"/>
      <c r="E97" s="283"/>
      <c r="F97" s="283"/>
      <c r="G97" s="284"/>
    </row>
    <row r="98" spans="1:7" x14ac:dyDescent="0.3">
      <c r="A98" s="282"/>
      <c r="B98" s="283"/>
      <c r="C98" s="283"/>
      <c r="D98" s="283"/>
      <c r="E98" s="283"/>
      <c r="F98" s="283"/>
      <c r="G98" s="284"/>
    </row>
    <row r="99" spans="1:7" x14ac:dyDescent="0.3">
      <c r="A99" s="285"/>
      <c r="B99" s="286"/>
      <c r="C99" s="286"/>
      <c r="D99" s="286"/>
      <c r="E99" s="286"/>
      <c r="F99" s="286"/>
      <c r="G99" s="287"/>
    </row>
  </sheetData>
  <sheetProtection algorithmName="SHA-512" hashValue="HlTXXoINMMhQfJTXxM4957wUbEE8SMG/ukGQysYE403yyrs1K1eycu5BXBiQV/GHlOb7MMyOH1pFJIymOYIxEw==" saltValue="ht2zwtY3f+DjifVYALHMsw==" spinCount="100000" sheet="1" objects="1" scenarios="1"/>
  <customSheetViews>
    <customSheetView guid="{7745160B-1EA2-4E50-A10B-C776ED08D565}" showPageBreaks="1" showGridLines="0" fitToPage="1" printArea="1" view="pageLayout" showRuler="0">
      <selection activeCell="A4" sqref="A4:G4"/>
      <rowBreaks count="1" manualBreakCount="1">
        <brk id="35" max="16383" man="1"/>
      </rowBreaks>
      <pageMargins left="0.7" right="0.7" top="0.75" bottom="0.75" header="0.3" footer="0.3"/>
      <pageSetup scale="67" fitToHeight="0" orientation="portrait" r:id="rId1"/>
      <headerFooter>
        <oddFooter>&amp;CCurriculum for Agricultural Science Education © 2017 ESI – Wards – Page &amp;P</oddFooter>
      </headerFooter>
    </customSheetView>
    <customSheetView guid="{D9B2B477-6E34-4C8D-B2F1-BF41DAE53362}" showPageBreaks="1" showGridLines="0" fitToPage="1" printArea="1" view="pageLayout" showRuler="0" topLeftCell="A64">
      <selection activeCell="C73" sqref="C73"/>
      <rowBreaks count="1" manualBreakCount="1">
        <brk id="35" max="16383" man="1"/>
      </rowBreaks>
      <pageMargins left="0.7" right="0.7" top="0.75" bottom="0.75" header="0.3" footer="0.3"/>
      <pageSetup scale="67" fitToHeight="0" orientation="portrait" r:id="rId2"/>
      <headerFooter>
        <oddFooter>&amp;CCurriculum for Agricultural Science Education © 2017 ESI – Wards – Page &amp;P</oddFooter>
      </headerFooter>
    </customSheetView>
  </customSheetViews>
  <mergeCells count="45">
    <mergeCell ref="A13:D13"/>
    <mergeCell ref="E13:F13"/>
    <mergeCell ref="A1:G1"/>
    <mergeCell ref="A2:G2"/>
    <mergeCell ref="A3:G3"/>
    <mergeCell ref="A4:G4"/>
    <mergeCell ref="A7:F7"/>
    <mergeCell ref="A10:B10"/>
    <mergeCell ref="C10:F10"/>
    <mergeCell ref="A8:B8"/>
    <mergeCell ref="C8:F8"/>
    <mergeCell ref="A5:G5"/>
    <mergeCell ref="A6:G6"/>
    <mergeCell ref="A9:B9"/>
    <mergeCell ref="C9:F9"/>
    <mergeCell ref="A22:G22"/>
    <mergeCell ref="A34:F34"/>
    <mergeCell ref="A36:G36"/>
    <mergeCell ref="A37:G38"/>
    <mergeCell ref="A11:B11"/>
    <mergeCell ref="C11:F11"/>
    <mergeCell ref="A18:D18"/>
    <mergeCell ref="E18:F18"/>
    <mergeCell ref="A14:D14"/>
    <mergeCell ref="E14:F14"/>
    <mergeCell ref="A15:D15"/>
    <mergeCell ref="E15:F15"/>
    <mergeCell ref="A16:D16"/>
    <mergeCell ref="E16:F16"/>
    <mergeCell ref="A12:D12"/>
    <mergeCell ref="E12:F12"/>
    <mergeCell ref="A17:D17"/>
    <mergeCell ref="E17:F17"/>
    <mergeCell ref="A19:B19"/>
    <mergeCell ref="C19:D19"/>
    <mergeCell ref="A20:B20"/>
    <mergeCell ref="C20:D20"/>
    <mergeCell ref="A92:G99"/>
    <mergeCell ref="A65:F65"/>
    <mergeCell ref="A66:G67"/>
    <mergeCell ref="A84:F84"/>
    <mergeCell ref="A86:D86"/>
    <mergeCell ref="A87:F87"/>
    <mergeCell ref="A89:F89"/>
    <mergeCell ref="A90:F90"/>
  </mergeCells>
  <pageMargins left="0.7" right="0.7" top="0.75" bottom="0.75" header="0.3" footer="0.3"/>
  <pageSetup scale="68" fitToHeight="0" orientation="portrait" r:id="rId3"/>
  <headerFooter>
    <oddFooter>&amp;CCurriculum for Agricultural Science Education © 2019 ESI – Wards – Page &amp;P</oddFooter>
  </headerFooter>
  <rowBreaks count="1" manualBreakCount="1">
    <brk id="34" max="16383" man="1"/>
  </row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
  <sheetViews>
    <sheetView showGridLines="0" view="pageLayout" zoomScaleNormal="100" workbookViewId="0">
      <selection sqref="A1:G1"/>
    </sheetView>
  </sheetViews>
  <sheetFormatPr defaultColWidth="8.6640625" defaultRowHeight="14.4" x14ac:dyDescent="0.3"/>
  <cols>
    <col min="1" max="1" width="14.5546875" style="2" customWidth="1"/>
    <col min="2" max="2" width="9.5546875" style="2" customWidth="1"/>
    <col min="3" max="3" width="11.88671875" style="2" customWidth="1"/>
    <col min="4" max="4" width="71.5546875" style="2" customWidth="1"/>
    <col min="5" max="5" width="0" style="2" hidden="1" customWidth="1"/>
    <col min="6" max="6" width="18.33203125" style="2" customWidth="1"/>
    <col min="7" max="7" width="19.33203125" style="2" customWidth="1"/>
    <col min="8" max="252" width="9.109375" style="2" customWidth="1"/>
    <col min="253" max="253" width="8.33203125" style="2" customWidth="1"/>
    <col min="254" max="16384" width="8.6640625" style="2"/>
  </cols>
  <sheetData>
    <row r="1" spans="1:7" s="70" customFormat="1" ht="88.5" customHeight="1" x14ac:dyDescent="0.25">
      <c r="A1" s="310"/>
      <c r="B1" s="310"/>
      <c r="C1" s="310"/>
      <c r="D1" s="310"/>
      <c r="E1" s="310"/>
      <c r="F1" s="299"/>
      <c r="G1" s="299"/>
    </row>
    <row r="2" spans="1:7" s="70" customFormat="1" ht="14.25" customHeight="1" x14ac:dyDescent="0.25">
      <c r="A2" s="311" t="s">
        <v>46</v>
      </c>
      <c r="B2" s="311"/>
      <c r="C2" s="311"/>
      <c r="D2" s="311"/>
      <c r="E2" s="311"/>
      <c r="F2" s="311"/>
    </row>
    <row r="3" spans="1:7" s="70" customFormat="1" ht="14.25" customHeight="1" x14ac:dyDescent="0.25">
      <c r="A3" s="312"/>
      <c r="B3" s="312"/>
      <c r="C3" s="312"/>
      <c r="D3" s="312"/>
      <c r="E3" s="312"/>
      <c r="F3" s="312"/>
    </row>
    <row r="4" spans="1:7" s="70" customFormat="1" ht="26.4" x14ac:dyDescent="0.25">
      <c r="A4" s="3" t="s">
        <v>6</v>
      </c>
      <c r="B4" s="3" t="s">
        <v>7</v>
      </c>
      <c r="C4" s="3" t="s">
        <v>9</v>
      </c>
      <c r="D4" s="3" t="s">
        <v>10</v>
      </c>
      <c r="E4" s="14"/>
      <c r="F4" s="39" t="s">
        <v>47</v>
      </c>
      <c r="G4" s="3" t="s">
        <v>48</v>
      </c>
    </row>
    <row r="5" spans="1:7" s="70" customFormat="1" ht="13.8" x14ac:dyDescent="0.25">
      <c r="A5" s="116">
        <v>7</v>
      </c>
      <c r="B5" s="134"/>
      <c r="C5" s="84"/>
      <c r="D5" s="84" t="s">
        <v>264</v>
      </c>
      <c r="E5" s="87"/>
      <c r="F5" s="88"/>
      <c r="G5" s="89"/>
    </row>
    <row r="6" spans="1:7" s="70" customFormat="1" ht="15.75" customHeight="1" x14ac:dyDescent="0.25">
      <c r="F6" s="38"/>
    </row>
    <row r="7" spans="1:7" s="70" customFormat="1" ht="29.25" customHeight="1" x14ac:dyDescent="0.5">
      <c r="A7" s="313" t="s">
        <v>203</v>
      </c>
      <c r="B7" s="313"/>
      <c r="C7" s="313"/>
      <c r="D7" s="313"/>
      <c r="E7" s="313"/>
      <c r="F7" s="38"/>
    </row>
    <row r="8" spans="1:7" s="70" customFormat="1" ht="30" customHeight="1" x14ac:dyDescent="0.25">
      <c r="A8" s="3" t="s">
        <v>6</v>
      </c>
      <c r="B8" s="3" t="s">
        <v>7</v>
      </c>
      <c r="C8" s="3" t="s">
        <v>9</v>
      </c>
      <c r="D8" s="3" t="s">
        <v>10</v>
      </c>
      <c r="F8" s="3" t="s">
        <v>8</v>
      </c>
      <c r="G8" s="3" t="s">
        <v>113</v>
      </c>
    </row>
    <row r="9" spans="1:7" s="71" customFormat="1" ht="13.8" x14ac:dyDescent="0.25">
      <c r="A9" s="40">
        <v>10</v>
      </c>
      <c r="B9" s="117"/>
      <c r="C9" s="67" t="s">
        <v>204</v>
      </c>
      <c r="D9" s="75" t="s">
        <v>205</v>
      </c>
      <c r="E9" s="41"/>
      <c r="F9" s="81"/>
      <c r="G9" s="80">
        <v>30</v>
      </c>
    </row>
    <row r="10" spans="1:7" s="71" customFormat="1" ht="26.4" x14ac:dyDescent="0.25">
      <c r="A10" s="40">
        <v>1</v>
      </c>
      <c r="B10" s="117"/>
      <c r="C10" s="67" t="s">
        <v>206</v>
      </c>
      <c r="D10" s="75" t="s">
        <v>207</v>
      </c>
      <c r="E10" s="41"/>
      <c r="F10" s="81" t="s">
        <v>263</v>
      </c>
      <c r="G10" s="80"/>
    </row>
    <row r="11" spans="1:7" s="71" customFormat="1" ht="16.5" customHeight="1" x14ac:dyDescent="0.25">
      <c r="A11" s="42"/>
      <c r="B11" s="132"/>
      <c r="C11" s="43"/>
      <c r="D11" s="69"/>
      <c r="E11" s="44"/>
      <c r="F11" s="69"/>
      <c r="G11" s="45"/>
    </row>
    <row r="12" spans="1:7" s="71" customFormat="1" ht="15" customHeight="1" x14ac:dyDescent="0.25">
      <c r="A12" s="300" t="s">
        <v>208</v>
      </c>
      <c r="B12" s="300"/>
      <c r="C12" s="300"/>
      <c r="D12" s="300"/>
      <c r="E12" s="300"/>
      <c r="F12" s="70"/>
      <c r="G12" s="70"/>
    </row>
    <row r="13" spans="1:7" s="71" customFormat="1" ht="13.8" x14ac:dyDescent="0.25">
      <c r="A13" s="301"/>
      <c r="B13" s="301"/>
      <c r="C13" s="301"/>
      <c r="D13" s="301"/>
      <c r="E13" s="301"/>
      <c r="F13" s="70"/>
      <c r="G13" s="70"/>
    </row>
    <row r="14" spans="1:7" s="70" customFormat="1" ht="26.4" x14ac:dyDescent="0.25">
      <c r="A14" s="7" t="s">
        <v>6</v>
      </c>
      <c r="B14" s="7" t="s">
        <v>7</v>
      </c>
      <c r="C14" s="7" t="s">
        <v>9</v>
      </c>
      <c r="D14" s="7" t="s">
        <v>10</v>
      </c>
      <c r="F14" s="7" t="s">
        <v>49</v>
      </c>
      <c r="G14" s="7" t="s">
        <v>113</v>
      </c>
    </row>
    <row r="15" spans="1:7" s="70" customFormat="1" x14ac:dyDescent="0.3">
      <c r="A15" s="77">
        <v>10</v>
      </c>
      <c r="B15" s="155"/>
      <c r="C15" s="75" t="s">
        <v>13</v>
      </c>
      <c r="D15" s="73" t="s">
        <v>209</v>
      </c>
      <c r="E15" s="14"/>
      <c r="F15" s="156" t="s">
        <v>210</v>
      </c>
      <c r="G15" s="103" t="s">
        <v>211</v>
      </c>
    </row>
    <row r="16" spans="1:7" s="70" customFormat="1" ht="13.8" x14ac:dyDescent="0.25">
      <c r="A16" s="131"/>
      <c r="B16" s="71"/>
      <c r="C16" s="11"/>
      <c r="D16" s="11"/>
      <c r="E16" s="71"/>
      <c r="F16" s="133"/>
      <c r="G16" s="71"/>
    </row>
  </sheetData>
  <sheetProtection algorithmName="SHA-512" hashValue="PLpLnCWxT/cNHn0rgiQcOWbV9Y29WSrGQutHHLwLCHxSOJUDB7ptj+KCx61uDZsyPHIyN9OUcC12au53jpm1nw==" saltValue="QZTp6DuJjyYV+XFVAlpunA==" spinCount="100000" sheet="1" objects="1" scenarios="1"/>
  <mergeCells count="4">
    <mergeCell ref="A1:G1"/>
    <mergeCell ref="A2:F3"/>
    <mergeCell ref="A7:E7"/>
    <mergeCell ref="A12:E13"/>
  </mergeCells>
  <hyperlinks>
    <hyperlink ref="F15" r:id="rId1"/>
  </hyperlinks>
  <pageMargins left="0.7" right="0.7" top="0.75" bottom="0.75" header="0.3" footer="0.3"/>
  <pageSetup scale="59" orientation="portrait" horizontalDpi="300" verticalDpi="300" r:id="rId2"/>
  <headerFooter>
    <oddFooter>&amp;CCurriculum for Agricultural Science Education © 2019 ESI – Multimedia and Software – Page &amp;P</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
  <sheetViews>
    <sheetView showGridLines="0" view="pageLayout" zoomScale="99" zoomScaleNormal="100" zoomScaleSheetLayoutView="100" zoomScalePageLayoutView="99" workbookViewId="0">
      <selection sqref="A1:E1"/>
    </sheetView>
  </sheetViews>
  <sheetFormatPr defaultColWidth="9.109375" defaultRowHeight="13.8" x14ac:dyDescent="0.25"/>
  <cols>
    <col min="1" max="1" width="15.88671875" style="70" customWidth="1"/>
    <col min="2" max="3" width="9.109375" style="70"/>
    <col min="4" max="4" width="38.6640625" style="70" customWidth="1"/>
    <col min="5" max="5" width="57.88671875" style="70" customWidth="1"/>
    <col min="6" max="16384" width="9.109375" style="70"/>
  </cols>
  <sheetData>
    <row r="1" spans="1:5" s="129" customFormat="1" ht="92.1" customHeight="1" x14ac:dyDescent="0.3">
      <c r="A1" s="314"/>
      <c r="B1" s="314"/>
      <c r="C1" s="314"/>
      <c r="D1" s="314"/>
      <c r="E1" s="314"/>
    </row>
    <row r="2" spans="1:5" s="129" customFormat="1" ht="26.4" x14ac:dyDescent="0.3">
      <c r="A2" s="3" t="s">
        <v>6</v>
      </c>
      <c r="B2" s="3" t="s">
        <v>7</v>
      </c>
      <c r="C2" s="3" t="s">
        <v>9</v>
      </c>
      <c r="D2" s="3" t="s">
        <v>10</v>
      </c>
      <c r="E2" s="3" t="s">
        <v>212</v>
      </c>
    </row>
    <row r="3" spans="1:5" s="129" customFormat="1" ht="28.8" x14ac:dyDescent="0.3">
      <c r="A3" s="40">
        <v>1</v>
      </c>
      <c r="B3" s="118"/>
      <c r="C3" s="40" t="s">
        <v>13</v>
      </c>
      <c r="D3" s="67" t="s">
        <v>444</v>
      </c>
      <c r="E3" s="119" t="s">
        <v>213</v>
      </c>
    </row>
    <row r="4" spans="1:5" s="129" customFormat="1" ht="26.4" x14ac:dyDescent="0.3">
      <c r="A4" s="40">
        <v>1</v>
      </c>
      <c r="B4" s="118"/>
      <c r="C4" s="40" t="s">
        <v>27</v>
      </c>
      <c r="D4" s="67" t="s">
        <v>445</v>
      </c>
      <c r="E4" s="130" t="s">
        <v>214</v>
      </c>
    </row>
    <row r="5" spans="1:5" s="129" customFormat="1" ht="14.4" x14ac:dyDescent="0.3">
      <c r="A5" s="102">
        <v>1</v>
      </c>
      <c r="B5" s="118"/>
      <c r="C5" s="102" t="s">
        <v>160</v>
      </c>
      <c r="D5" s="103" t="s">
        <v>441</v>
      </c>
      <c r="E5" s="130" t="s">
        <v>215</v>
      </c>
    </row>
    <row r="6" spans="1:5" s="129" customFormat="1" ht="14.4" x14ac:dyDescent="0.3">
      <c r="A6" s="102">
        <v>1</v>
      </c>
      <c r="B6" s="118"/>
      <c r="C6" s="102" t="s">
        <v>27</v>
      </c>
      <c r="D6" s="103" t="s">
        <v>442</v>
      </c>
      <c r="E6" s="130" t="s">
        <v>215</v>
      </c>
    </row>
    <row r="7" spans="1:5" s="129" customFormat="1" ht="14.4" x14ac:dyDescent="0.3">
      <c r="A7" s="339">
        <v>1</v>
      </c>
      <c r="B7" s="341"/>
      <c r="C7" s="339" t="s">
        <v>13</v>
      </c>
      <c r="D7" s="340" t="s">
        <v>443</v>
      </c>
      <c r="E7" s="345" t="s">
        <v>215</v>
      </c>
    </row>
    <row r="8" spans="1:5" s="129" customFormat="1" ht="14.4" x14ac:dyDescent="0.3">
      <c r="A8" s="339">
        <v>10</v>
      </c>
      <c r="B8" s="341"/>
      <c r="C8" s="339" t="s">
        <v>13</v>
      </c>
      <c r="D8" s="347" t="s">
        <v>278</v>
      </c>
      <c r="E8" s="345" t="s">
        <v>279</v>
      </c>
    </row>
    <row r="9" spans="1:5" s="129" customFormat="1" ht="14.4" x14ac:dyDescent="0.3">
      <c r="A9" s="337">
        <v>1</v>
      </c>
      <c r="B9" s="343"/>
      <c r="C9" s="337" t="s">
        <v>118</v>
      </c>
      <c r="D9" s="335" t="s">
        <v>132</v>
      </c>
      <c r="E9" s="342" t="s">
        <v>216</v>
      </c>
    </row>
    <row r="10" spans="1:5" s="129" customFormat="1" ht="14.4" x14ac:dyDescent="0.3">
      <c r="A10" s="337">
        <v>1</v>
      </c>
      <c r="B10" s="343"/>
      <c r="C10" s="337" t="s">
        <v>13</v>
      </c>
      <c r="D10" s="335" t="s">
        <v>282</v>
      </c>
      <c r="E10" s="342" t="s">
        <v>217</v>
      </c>
    </row>
    <row r="11" spans="1:5" ht="14.4" x14ac:dyDescent="0.3">
      <c r="A11" s="336">
        <v>10</v>
      </c>
      <c r="B11" s="348"/>
      <c r="C11" s="336" t="s">
        <v>13</v>
      </c>
      <c r="D11" s="332" t="s">
        <v>280</v>
      </c>
      <c r="E11" s="342" t="s">
        <v>281</v>
      </c>
    </row>
    <row r="12" spans="1:5" ht="14.4" x14ac:dyDescent="0.3">
      <c r="A12" s="336">
        <v>4</v>
      </c>
      <c r="B12" s="348"/>
      <c r="C12" s="336" t="s">
        <v>13</v>
      </c>
      <c r="D12" s="332" t="s">
        <v>283</v>
      </c>
      <c r="E12" s="342" t="s">
        <v>284</v>
      </c>
    </row>
    <row r="13" spans="1:5" x14ac:dyDescent="0.25">
      <c r="A13" s="329" t="s">
        <v>440</v>
      </c>
      <c r="B13" s="328"/>
      <c r="C13" s="327"/>
      <c r="D13" s="327"/>
    </row>
  </sheetData>
  <sheetProtection algorithmName="SHA-512" hashValue="1hHTWlFHRG5G6BM9rlz2rqRkK6zh7/NaFXGNzXgJ/lao4g+2c4SojUtlHnIyttqaR2Ki3KywNm5PTxitNt8MLQ==" saltValue="HsMXrVE0a0WvfqesEsHmdQ==" spinCount="100000" sheet="1" objects="1" scenarios="1"/>
  <mergeCells count="1">
    <mergeCell ref="A1:E1"/>
  </mergeCells>
  <hyperlinks>
    <hyperlink ref="E4" r:id="rId1" display="http://www.hach.com/"/>
    <hyperlink ref="E9" r:id="rId2"/>
    <hyperlink ref="E10" r:id="rId3"/>
    <hyperlink ref="E11" r:id="rId4"/>
    <hyperlink ref="E12" r:id="rId5"/>
  </hyperlinks>
  <pageMargins left="0.7" right="0.7" top="0.75" bottom="0.75" header="0.3" footer="0.3"/>
  <pageSetup scale="79" fitToHeight="2" orientation="landscape" r:id="rId6"/>
  <headerFooter>
    <oddFooter>&amp;CCurriculum for Agricultural Science Education © 2019 ESI – Miscellaneous Supplies – Page &amp;P</oddFooter>
  </headerFooter>
  <drawing r:id="rId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31"/>
  <sheetViews>
    <sheetView showGridLines="0" view="pageLayout" zoomScaleNormal="100" zoomScaleSheetLayoutView="100" workbookViewId="0">
      <selection sqref="A1:D1"/>
    </sheetView>
  </sheetViews>
  <sheetFormatPr defaultColWidth="14.5546875" defaultRowHeight="13.8" x14ac:dyDescent="0.25"/>
  <cols>
    <col min="1" max="1" width="14.5546875" style="70" customWidth="1"/>
    <col min="2" max="2" width="9.5546875" style="70" customWidth="1"/>
    <col min="3" max="3" width="11.88671875" style="70" customWidth="1"/>
    <col min="4" max="4" width="58.88671875" style="70" customWidth="1"/>
    <col min="5" max="252" width="9.109375" style="70" customWidth="1"/>
    <col min="253" max="253" width="8.33203125" style="70" customWidth="1"/>
    <col min="254" max="254" width="8.6640625" style="70" customWidth="1"/>
    <col min="255" max="16384" width="14.5546875" style="70"/>
  </cols>
  <sheetData>
    <row r="1" spans="1:4" ht="74.400000000000006" customHeight="1" x14ac:dyDescent="0.25">
      <c r="A1" s="310"/>
      <c r="B1" s="310"/>
      <c r="C1" s="310"/>
      <c r="D1" s="310"/>
    </row>
    <row r="2" spans="1:4" x14ac:dyDescent="0.25">
      <c r="A2" s="315" t="s">
        <v>17</v>
      </c>
      <c r="B2" s="315"/>
      <c r="C2" s="315"/>
      <c r="D2" s="315"/>
    </row>
    <row r="3" spans="1:4" x14ac:dyDescent="0.25">
      <c r="A3" s="290"/>
      <c r="B3" s="290"/>
      <c r="C3" s="290"/>
      <c r="D3" s="290"/>
    </row>
    <row r="4" spans="1:4" ht="26.4" x14ac:dyDescent="0.25">
      <c r="A4" s="3" t="s">
        <v>6</v>
      </c>
      <c r="B4" s="7" t="s">
        <v>7</v>
      </c>
      <c r="C4" s="7" t="s">
        <v>9</v>
      </c>
      <c r="D4" s="7" t="s">
        <v>10</v>
      </c>
    </row>
    <row r="5" spans="1:4" s="71" customFormat="1" ht="15" customHeight="1" x14ac:dyDescent="0.25">
      <c r="A5" s="74">
        <v>20</v>
      </c>
      <c r="B5" s="159"/>
      <c r="C5" s="10" t="s">
        <v>13</v>
      </c>
      <c r="D5" s="10" t="s">
        <v>218</v>
      </c>
    </row>
    <row r="6" spans="1:4" s="71" customFormat="1" ht="15" customHeight="1" x14ac:dyDescent="0.25">
      <c r="A6" s="74">
        <v>20</v>
      </c>
      <c r="B6" s="159"/>
      <c r="C6" s="10" t="s">
        <v>13</v>
      </c>
      <c r="D6" s="10" t="s">
        <v>141</v>
      </c>
    </row>
    <row r="7" spans="1:4" s="71" customFormat="1" ht="15" customHeight="1" x14ac:dyDescent="0.25">
      <c r="A7" s="74">
        <v>20</v>
      </c>
      <c r="B7" s="159"/>
      <c r="C7" s="10" t="s">
        <v>13</v>
      </c>
      <c r="D7" s="10" t="s">
        <v>219</v>
      </c>
    </row>
    <row r="8" spans="1:4" s="71" customFormat="1" ht="15" customHeight="1" x14ac:dyDescent="0.25">
      <c r="A8" s="74">
        <v>20</v>
      </c>
      <c r="B8" s="159"/>
      <c r="C8" s="10" t="s">
        <v>13</v>
      </c>
      <c r="D8" s="10" t="s">
        <v>98</v>
      </c>
    </row>
    <row r="9" spans="1:4" s="71" customFormat="1" x14ac:dyDescent="0.25">
      <c r="A9" s="79">
        <v>2</v>
      </c>
      <c r="B9" s="162"/>
      <c r="C9" s="64" t="s">
        <v>13</v>
      </c>
      <c r="D9" s="64" t="s">
        <v>129</v>
      </c>
    </row>
    <row r="10" spans="1:4" x14ac:dyDescent="0.25">
      <c r="A10" s="300" t="s">
        <v>20</v>
      </c>
      <c r="B10" s="300"/>
      <c r="C10" s="300"/>
      <c r="D10" s="300"/>
    </row>
    <row r="11" spans="1:4" x14ac:dyDescent="0.25">
      <c r="A11" s="301"/>
      <c r="B11" s="301"/>
      <c r="C11" s="301"/>
      <c r="D11" s="301"/>
    </row>
    <row r="12" spans="1:4" ht="26.4" x14ac:dyDescent="0.25">
      <c r="A12" s="7" t="s">
        <v>6</v>
      </c>
      <c r="B12" s="7" t="s">
        <v>7</v>
      </c>
      <c r="C12" s="7" t="s">
        <v>9</v>
      </c>
      <c r="D12" s="7" t="s">
        <v>10</v>
      </c>
    </row>
    <row r="13" spans="1:4" s="71" customFormat="1" x14ac:dyDescent="0.25">
      <c r="A13" s="74">
        <v>20</v>
      </c>
      <c r="B13" s="159"/>
      <c r="C13" s="10" t="s">
        <v>13</v>
      </c>
      <c r="D13" s="10" t="s">
        <v>433</v>
      </c>
    </row>
    <row r="14" spans="1:4" s="71" customFormat="1" x14ac:dyDescent="0.25">
      <c r="A14" s="74">
        <v>1</v>
      </c>
      <c r="B14" s="159"/>
      <c r="C14" s="10" t="s">
        <v>118</v>
      </c>
      <c r="D14" s="10" t="s">
        <v>288</v>
      </c>
    </row>
    <row r="15" spans="1:4" s="71" customFormat="1" x14ac:dyDescent="0.25">
      <c r="A15" s="74">
        <v>1</v>
      </c>
      <c r="B15" s="159"/>
      <c r="C15" s="10" t="s">
        <v>222</v>
      </c>
      <c r="D15" s="10" t="s">
        <v>289</v>
      </c>
    </row>
    <row r="16" spans="1:4" s="71" customFormat="1" x14ac:dyDescent="0.25">
      <c r="A16" s="74">
        <v>20</v>
      </c>
      <c r="B16" s="159"/>
      <c r="C16" s="10" t="s">
        <v>13</v>
      </c>
      <c r="D16" s="10" t="s">
        <v>220</v>
      </c>
    </row>
    <row r="17" spans="1:4" s="71" customFormat="1" x14ac:dyDescent="0.25">
      <c r="A17" s="76">
        <v>1</v>
      </c>
      <c r="B17" s="159"/>
      <c r="C17" s="73" t="s">
        <v>285</v>
      </c>
      <c r="D17" s="73" t="s">
        <v>286</v>
      </c>
    </row>
    <row r="18" spans="1:4" s="71" customFormat="1" x14ac:dyDescent="0.25">
      <c r="A18" s="74">
        <v>10</v>
      </c>
      <c r="B18" s="159"/>
      <c r="C18" s="10" t="s">
        <v>32</v>
      </c>
      <c r="D18" s="10" t="s">
        <v>142</v>
      </c>
    </row>
    <row r="19" spans="1:4" s="71" customFormat="1" x14ac:dyDescent="0.25">
      <c r="A19" s="74">
        <v>1</v>
      </c>
      <c r="B19" s="159"/>
      <c r="C19" s="10" t="s">
        <v>13</v>
      </c>
      <c r="D19" s="10" t="s">
        <v>291</v>
      </c>
    </row>
    <row r="20" spans="1:4" s="71" customFormat="1" x14ac:dyDescent="0.25">
      <c r="A20" s="74">
        <v>10</v>
      </c>
      <c r="B20" s="159"/>
      <c r="C20" s="10" t="s">
        <v>13</v>
      </c>
      <c r="D20" s="10" t="s">
        <v>290</v>
      </c>
    </row>
    <row r="21" spans="1:4" s="71" customFormat="1" ht="15" customHeight="1" x14ac:dyDescent="0.25">
      <c r="A21" s="74">
        <v>31</v>
      </c>
      <c r="B21" s="159"/>
      <c r="C21" s="10" t="s">
        <v>13</v>
      </c>
      <c r="D21" s="10" t="s">
        <v>221</v>
      </c>
    </row>
    <row r="22" spans="1:4" s="71" customFormat="1" x14ac:dyDescent="0.25">
      <c r="A22" s="76">
        <v>1</v>
      </c>
      <c r="B22" s="159"/>
      <c r="C22" s="73" t="s">
        <v>285</v>
      </c>
      <c r="D22" s="73" t="s">
        <v>287</v>
      </c>
    </row>
    <row r="23" spans="1:4" x14ac:dyDescent="0.25">
      <c r="A23" s="74">
        <v>1</v>
      </c>
      <c r="B23" s="159"/>
      <c r="C23" s="10" t="s">
        <v>23</v>
      </c>
      <c r="D23" s="10" t="s">
        <v>434</v>
      </c>
    </row>
    <row r="24" spans="1:4" x14ac:dyDescent="0.25">
      <c r="A24" s="74">
        <v>10</v>
      </c>
      <c r="B24" s="159"/>
      <c r="C24" s="10" t="s">
        <v>118</v>
      </c>
      <c r="D24" s="10" t="s">
        <v>223</v>
      </c>
    </row>
    <row r="25" spans="1:4" x14ac:dyDescent="0.25">
      <c r="A25" s="74">
        <v>10</v>
      </c>
      <c r="B25" s="159"/>
      <c r="C25" s="10" t="s">
        <v>99</v>
      </c>
      <c r="D25" s="10" t="s">
        <v>100</v>
      </c>
    </row>
    <row r="26" spans="1:4" x14ac:dyDescent="0.25">
      <c r="A26" s="74">
        <v>120</v>
      </c>
      <c r="B26" s="159"/>
      <c r="C26" s="10" t="s">
        <v>13</v>
      </c>
      <c r="D26" s="10" t="s">
        <v>292</v>
      </c>
    </row>
    <row r="27" spans="1:4" x14ac:dyDescent="0.25">
      <c r="A27" s="74">
        <v>1</v>
      </c>
      <c r="B27" s="159"/>
      <c r="C27" s="10" t="s">
        <v>22</v>
      </c>
      <c r="D27" s="10" t="s">
        <v>435</v>
      </c>
    </row>
    <row r="28" spans="1:4" x14ac:dyDescent="0.25">
      <c r="A28" s="74">
        <v>1</v>
      </c>
      <c r="B28" s="159"/>
      <c r="C28" s="10" t="s">
        <v>22</v>
      </c>
      <c r="D28" s="10" t="s">
        <v>436</v>
      </c>
    </row>
    <row r="29" spans="1:4" x14ac:dyDescent="0.25">
      <c r="A29" s="346">
        <v>1</v>
      </c>
      <c r="B29" s="344"/>
      <c r="C29" s="344" t="s">
        <v>118</v>
      </c>
      <c r="D29" s="344" t="s">
        <v>437</v>
      </c>
    </row>
    <row r="30" spans="1:4" x14ac:dyDescent="0.25">
      <c r="A30" s="330" t="s">
        <v>438</v>
      </c>
      <c r="B30" s="344"/>
      <c r="C30" s="344" t="s">
        <v>13</v>
      </c>
      <c r="D30" s="344" t="s">
        <v>439</v>
      </c>
    </row>
    <row r="31" spans="1:4" x14ac:dyDescent="0.25">
      <c r="A31" s="329" t="s">
        <v>440</v>
      </c>
      <c r="B31" s="328"/>
      <c r="C31" s="328"/>
      <c r="D31" s="328"/>
    </row>
  </sheetData>
  <sheetProtection algorithmName="SHA-512" hashValue="JldrfYX47sTmkBr+Blplg3L/yP6I7FoVUObu9JZCYT6fCqcMiZ15N7YfUjwQxgELGsXiSXF9C568PjIIhr79wA==" saltValue="7wQ579uP82rmzdXr96Yvtg==" spinCount="100000" sheet="1" objects="1" scenarios="1"/>
  <mergeCells count="3">
    <mergeCell ref="A1:D1"/>
    <mergeCell ref="A2:D3"/>
    <mergeCell ref="A10:D11"/>
  </mergeCells>
  <pageMargins left="0.7" right="0.7" top="0.75" bottom="0.75" header="0.3" footer="0.3"/>
  <pageSetup scale="86" orientation="portrait" r:id="rId1"/>
  <headerFooter>
    <oddFooter>&amp;CCurriculum for Agricultural Science Education © 2019 ESI – Classroom Supplies – Page &amp;P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8</vt:i4>
      </vt:variant>
    </vt:vector>
  </HeadingPairs>
  <TitlesOfParts>
    <vt:vector size="18" baseType="lpstr">
      <vt:lpstr>Guidelines for Purchasing</vt:lpstr>
      <vt:lpstr>CASE Online</vt:lpstr>
      <vt:lpstr>Cengage</vt:lpstr>
      <vt:lpstr>Lab-Aids</vt:lpstr>
      <vt:lpstr>Vernier</vt:lpstr>
      <vt:lpstr>Ward's</vt:lpstr>
      <vt:lpstr>Multimedia and Software</vt:lpstr>
      <vt:lpstr>Miscellaneous</vt:lpstr>
      <vt:lpstr>Classroom Supplies</vt:lpstr>
      <vt:lpstr>Local Supplies</vt:lpstr>
      <vt:lpstr>Cengage!Print_Area</vt:lpstr>
      <vt:lpstr>'Classroom Supplies'!Print_Area</vt:lpstr>
      <vt:lpstr>'Guidelines for Purchasing'!Print_Area</vt:lpstr>
      <vt:lpstr>'Lab-Aids'!Print_Area</vt:lpstr>
      <vt:lpstr>'Local Supplies'!Print_Area</vt:lpstr>
      <vt:lpstr>Miscellaneous!Print_Area</vt:lpstr>
      <vt:lpstr>Vernier!Print_Area</vt:lpstr>
      <vt:lpstr>'Ward''s'!Print_Area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Miranda Chaplin</dc:creator>
  <cp:lastModifiedBy>CASE M Chaplin</cp:lastModifiedBy>
  <cp:lastPrinted>2017-04-05T13:15:19Z</cp:lastPrinted>
  <dcterms:created xsi:type="dcterms:W3CDTF">2010-03-26T20:42:05Z</dcterms:created>
  <dcterms:modified xsi:type="dcterms:W3CDTF">2019-01-24T22:32:16Z</dcterms:modified>
</cp:coreProperties>
</file>